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N:\UWRPO\UWRPO 2021-2027\1. UWRPO\31. SZOP FEW 31_\"/>
    </mc:Choice>
  </mc:AlternateContent>
  <xr:revisionPtr revIDLastSave="0" documentId="13_ncr:1_{F651AEC0-740C-4514-9BB6-28569CBCC9E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zał 1" sheetId="2" r:id="rId1"/>
    <sheet name="zał 2" sheetId="1" r:id="rId2"/>
  </sheets>
  <definedNames>
    <definedName name="_xlnm.Print_Area" localSheetId="0">'zał 1'!$A$1:$P$83</definedName>
    <definedName name="_xlnm.Print_Area" localSheetId="1">'zał 2'!$A$1:$F$164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" l="1"/>
  <c r="J79" i="2" l="1"/>
  <c r="I79" i="2" s="1"/>
  <c r="O79" i="2" s="1"/>
  <c r="D56" i="2"/>
  <c r="J56" i="2"/>
  <c r="I56" i="2" s="1"/>
  <c r="O56" i="2" l="1"/>
  <c r="D16" i="2" l="1"/>
  <c r="D33" i="2" l="1"/>
  <c r="N83" i="2" l="1"/>
  <c r="M83" i="2"/>
  <c r="L83" i="2"/>
  <c r="K83" i="2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39" i="2" l="1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3" i="2" l="1"/>
  <c r="F83" i="2"/>
  <c r="E83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 s="1"/>
  <c r="D67" i="2"/>
  <c r="J66" i="2"/>
  <c r="I66" i="2" s="1"/>
  <c r="D66" i="2"/>
  <c r="J65" i="2"/>
  <c r="I65" i="2" s="1"/>
  <c r="D65" i="2"/>
  <c r="G83" i="2"/>
  <c r="J63" i="2"/>
  <c r="I63" i="2" s="1"/>
  <c r="D63" i="2"/>
  <c r="O63" i="2" s="1"/>
  <c r="J62" i="2"/>
  <c r="I62" i="2" s="1"/>
  <c r="D62" i="2"/>
  <c r="O62" i="2" s="1"/>
  <c r="J61" i="2"/>
  <c r="I61" i="2" s="1"/>
  <c r="D61" i="2"/>
  <c r="J60" i="2"/>
  <c r="I60" i="2" s="1"/>
  <c r="D60" i="2"/>
  <c r="J59" i="2"/>
  <c r="I59" i="2" s="1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 s="1"/>
  <c r="D23" i="2"/>
  <c r="J22" i="2"/>
  <c r="I22" i="2" s="1"/>
  <c r="D22" i="2"/>
  <c r="J21" i="2"/>
  <c r="I21" i="2" s="1"/>
  <c r="D21" i="2"/>
  <c r="J20" i="2"/>
  <c r="I20" i="2" s="1"/>
  <c r="D20" i="2"/>
  <c r="J19" i="2"/>
  <c r="I19" i="2" s="1"/>
  <c r="D19" i="2"/>
  <c r="J18" i="2"/>
  <c r="I18" i="2"/>
  <c r="D18" i="2"/>
  <c r="J17" i="2"/>
  <c r="I17" i="2" s="1"/>
  <c r="D17" i="2"/>
  <c r="J16" i="2"/>
  <c r="I16" i="2" s="1"/>
  <c r="J15" i="2"/>
  <c r="I15" i="2" s="1"/>
  <c r="D15" i="2"/>
  <c r="J14" i="2"/>
  <c r="I14" i="2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61" i="2" l="1"/>
  <c r="O15" i="2"/>
  <c r="O73" i="2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J64" i="2"/>
  <c r="I64" i="2" s="1"/>
  <c r="I72" i="2"/>
  <c r="O72" i="2" s="1"/>
  <c r="O64" i="2" l="1"/>
  <c r="D83" i="2"/>
  <c r="J83" i="2"/>
  <c r="I83" i="2" l="1"/>
  <c r="O83" i="2" s="1"/>
</calcChain>
</file>

<file path=xl/sharedStrings.xml><?xml version="1.0" encoding="utf-8"?>
<sst xmlns="http://schemas.openxmlformats.org/spreadsheetml/2006/main" count="589" uniqueCount="323">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</sst>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view="pageBreakPreview" zoomScale="70" zoomScaleNormal="70" zoomScaleSheetLayoutView="70" workbookViewId="0">
      <pane ySplit="6" topLeftCell="A70" activePane="bottomLeft" state="frozen"/>
      <selection pane="bottomLeft" activeCell="B85" sqref="B85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74" t="s">
        <v>199</v>
      </c>
      <c r="B2" s="74" t="s">
        <v>200</v>
      </c>
      <c r="C2" s="74" t="s">
        <v>201</v>
      </c>
      <c r="D2" s="78" t="s">
        <v>202</v>
      </c>
      <c r="E2" s="79"/>
      <c r="F2" s="79"/>
      <c r="G2" s="79"/>
      <c r="H2" s="80"/>
      <c r="I2" s="28" t="s">
        <v>203</v>
      </c>
      <c r="J2" s="78" t="s">
        <v>204</v>
      </c>
      <c r="K2" s="79"/>
      <c r="L2" s="79"/>
      <c r="M2" s="80"/>
      <c r="N2" s="85" t="s">
        <v>205</v>
      </c>
      <c r="O2" s="81" t="s">
        <v>206</v>
      </c>
      <c r="P2" s="81" t="s">
        <v>207</v>
      </c>
    </row>
    <row r="3" spans="1:16" ht="15.75" x14ac:dyDescent="0.25">
      <c r="A3" s="75"/>
      <c r="B3" s="75"/>
      <c r="C3" s="75"/>
      <c r="D3" s="81" t="s">
        <v>208</v>
      </c>
      <c r="E3" s="81" t="s">
        <v>209</v>
      </c>
      <c r="F3" s="81" t="s">
        <v>210</v>
      </c>
      <c r="G3" s="81" t="s">
        <v>211</v>
      </c>
      <c r="H3" s="81" t="s">
        <v>212</v>
      </c>
      <c r="I3" s="81" t="s">
        <v>208</v>
      </c>
      <c r="J3" s="85" t="s">
        <v>208</v>
      </c>
      <c r="K3" s="29" t="s">
        <v>213</v>
      </c>
      <c r="L3" s="81" t="s">
        <v>214</v>
      </c>
      <c r="M3" s="81" t="s">
        <v>215</v>
      </c>
      <c r="N3" s="87"/>
      <c r="O3" s="83"/>
      <c r="P3" s="83"/>
    </row>
    <row r="4" spans="1:16" ht="16.5" thickBot="1" x14ac:dyDescent="0.3">
      <c r="A4" s="75"/>
      <c r="B4" s="75"/>
      <c r="C4" s="75"/>
      <c r="D4" s="82"/>
      <c r="E4" s="82"/>
      <c r="F4" s="82"/>
      <c r="G4" s="82"/>
      <c r="H4" s="82"/>
      <c r="I4" s="82"/>
      <c r="J4" s="86"/>
      <c r="K4" s="30" t="s">
        <v>216</v>
      </c>
      <c r="L4" s="82"/>
      <c r="M4" s="82"/>
      <c r="N4" s="88"/>
      <c r="O4" s="84"/>
      <c r="P4" s="84"/>
    </row>
    <row r="5" spans="1:16" ht="16.5" thickBot="1" x14ac:dyDescent="0.3">
      <c r="A5" s="75"/>
      <c r="B5" s="75"/>
      <c r="C5" s="75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76"/>
      <c r="B6" s="77"/>
      <c r="C6" s="77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3" si="0">J8+N8</f>
        <v>15562535</v>
      </c>
      <c r="J8" s="50">
        <f t="shared" ref="J8:J73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3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52060000</v>
      </c>
      <c r="E16" s="49">
        <v>0</v>
      </c>
      <c r="F16" s="49">
        <v>52060000</v>
      </c>
      <c r="G16" s="49"/>
      <c r="H16" s="49"/>
      <c r="I16" s="49">
        <f t="shared" si="0"/>
        <v>22311428</v>
      </c>
      <c r="J16" s="50">
        <f t="shared" si="1"/>
        <v>21573031</v>
      </c>
      <c r="K16" s="49">
        <v>0</v>
      </c>
      <c r="L16" s="49">
        <v>10786516</v>
      </c>
      <c r="M16" s="49">
        <v>10786515</v>
      </c>
      <c r="N16" s="50">
        <v>738397</v>
      </c>
      <c r="O16" s="41">
        <f t="shared" si="2"/>
        <v>74371428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8772761</v>
      </c>
      <c r="E17" s="49">
        <v>0</v>
      </c>
      <c r="F17" s="49">
        <v>8772761</v>
      </c>
      <c r="G17" s="49"/>
      <c r="H17" s="49"/>
      <c r="I17" s="49">
        <f t="shared" si="0"/>
        <v>3759755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3759755</v>
      </c>
      <c r="O17" s="41">
        <f t="shared" si="2"/>
        <v>12532516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12940000</v>
      </c>
      <c r="E18" s="49">
        <v>0</v>
      </c>
      <c r="F18" s="49">
        <v>12940000</v>
      </c>
      <c r="G18" s="49"/>
      <c r="H18" s="49"/>
      <c r="I18" s="49">
        <f t="shared" si="0"/>
        <v>5545714</v>
      </c>
      <c r="J18" s="50">
        <f t="shared" si="1"/>
        <v>5362178</v>
      </c>
      <c r="K18" s="49">
        <v>0</v>
      </c>
      <c r="L18" s="49">
        <v>2681089</v>
      </c>
      <c r="M18" s="49">
        <v>2681089</v>
      </c>
      <c r="N18" s="50">
        <v>183536</v>
      </c>
      <c r="O18" s="41">
        <f t="shared" si="2"/>
        <v>18485714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37800002</v>
      </c>
      <c r="E22" s="49">
        <v>0</v>
      </c>
      <c r="F22" s="48">
        <v>37800002</v>
      </c>
      <c r="G22" s="49"/>
      <c r="H22" s="49"/>
      <c r="I22" s="49">
        <f t="shared" si="0"/>
        <v>16200001</v>
      </c>
      <c r="J22" s="50">
        <f t="shared" si="1"/>
        <v>15569697</v>
      </c>
      <c r="K22" s="49">
        <v>0</v>
      </c>
      <c r="L22" s="49">
        <v>7784849</v>
      </c>
      <c r="M22" s="49">
        <v>7784848</v>
      </c>
      <c r="N22" s="50">
        <v>630304</v>
      </c>
      <c r="O22" s="41">
        <f t="shared" si="2"/>
        <v>54000003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17427237</v>
      </c>
      <c r="E25" s="51">
        <v>0</v>
      </c>
      <c r="F25" s="54">
        <v>17427237</v>
      </c>
      <c r="G25" s="51"/>
      <c r="H25" s="51"/>
      <c r="I25" s="49">
        <f t="shared" si="0"/>
        <v>7468816</v>
      </c>
      <c r="J25" s="50">
        <f t="shared" si="1"/>
        <v>7221636</v>
      </c>
      <c r="K25" s="49">
        <v>0</v>
      </c>
      <c r="L25" s="49">
        <v>3610818</v>
      </c>
      <c r="M25" s="49">
        <v>3610818</v>
      </c>
      <c r="N25" s="55">
        <v>247180</v>
      </c>
      <c r="O25" s="41">
        <f t="shared" si="2"/>
        <v>24896053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57870000</v>
      </c>
      <c r="E33" s="49">
        <v>0</v>
      </c>
      <c r="F33" s="51">
        <v>57870000</v>
      </c>
      <c r="G33" s="49">
        <v>0</v>
      </c>
      <c r="H33" s="49">
        <v>0</v>
      </c>
      <c r="I33" s="49">
        <f t="shared" si="0"/>
        <v>24801429</v>
      </c>
      <c r="J33" s="50">
        <f t="shared" si="1"/>
        <v>23568798</v>
      </c>
      <c r="K33" s="49">
        <v>2084084</v>
      </c>
      <c r="L33" s="49">
        <v>21484714</v>
      </c>
      <c r="M33" s="49">
        <v>0</v>
      </c>
      <c r="N33" s="50">
        <v>1232631</v>
      </c>
      <c r="O33" s="41">
        <f t="shared" si="2"/>
        <v>82671429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16130000</v>
      </c>
      <c r="E34" s="49">
        <v>0</v>
      </c>
      <c r="F34" s="51">
        <v>16130000</v>
      </c>
      <c r="G34" s="49"/>
      <c r="H34" s="49"/>
      <c r="I34" s="49">
        <f t="shared" si="0"/>
        <v>6912856.5999999996</v>
      </c>
      <c r="J34" s="50">
        <f t="shared" si="1"/>
        <v>6569287.5999999996</v>
      </c>
      <c r="K34" s="49">
        <v>4589704.5999999996</v>
      </c>
      <c r="L34" s="49">
        <v>1979583</v>
      </c>
      <c r="M34" s="49">
        <v>0</v>
      </c>
      <c r="N34" s="50">
        <v>343569</v>
      </c>
      <c r="O34" s="41">
        <f t="shared" si="2"/>
        <v>23042856.600000001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1967669</v>
      </c>
      <c r="E39" s="49">
        <v>0</v>
      </c>
      <c r="F39" s="49"/>
      <c r="G39" s="49">
        <v>1967669</v>
      </c>
      <c r="H39" s="49"/>
      <c r="I39" s="49">
        <f t="shared" si="0"/>
        <v>843287</v>
      </c>
      <c r="J39" s="50">
        <f t="shared" si="1"/>
        <v>843287</v>
      </c>
      <c r="K39" s="49">
        <v>0</v>
      </c>
      <c r="L39" s="49">
        <v>0</v>
      </c>
      <c r="M39" s="49">
        <v>843287</v>
      </c>
      <c r="N39" s="50">
        <v>0</v>
      </c>
      <c r="O39" s="41">
        <f t="shared" si="2"/>
        <v>2810956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1711789</v>
      </c>
      <c r="E42" s="49">
        <v>0</v>
      </c>
      <c r="F42" s="49"/>
      <c r="G42" s="49">
        <v>1711789</v>
      </c>
      <c r="H42" s="49"/>
      <c r="I42" s="49">
        <f t="shared" si="0"/>
        <v>733625.28571428591</v>
      </c>
      <c r="J42" s="50">
        <f t="shared" si="1"/>
        <v>615998.28571428591</v>
      </c>
      <c r="K42" s="49">
        <v>611354.28571428591</v>
      </c>
      <c r="L42" s="49">
        <v>2322</v>
      </c>
      <c r="M42" s="49">
        <v>2322</v>
      </c>
      <c r="N42" s="50">
        <v>117627</v>
      </c>
      <c r="O42" s="41">
        <f t="shared" si="2"/>
        <v>2445414.2857142859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5968704</v>
      </c>
      <c r="E51" s="49">
        <v>0</v>
      </c>
      <c r="F51" s="49"/>
      <c r="G51" s="49">
        <v>5968704</v>
      </c>
      <c r="H51" s="49"/>
      <c r="I51" s="49">
        <f t="shared" si="0"/>
        <v>2558014.7857142901</v>
      </c>
      <c r="J51" s="50">
        <f t="shared" si="1"/>
        <v>2147870.7857142901</v>
      </c>
      <c r="K51" s="49">
        <v>2131679.7857142901</v>
      </c>
      <c r="L51" s="49">
        <v>8096</v>
      </c>
      <c r="M51" s="49">
        <v>8095</v>
      </c>
      <c r="N51" s="50">
        <v>410144</v>
      </c>
      <c r="O51" s="41">
        <f t="shared" si="2"/>
        <v>8526718.785714291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30.75" thickBot="1" x14ac:dyDescent="0.3">
      <c r="A56" s="46" t="s">
        <v>317</v>
      </c>
      <c r="B56" s="46" t="s">
        <v>318</v>
      </c>
      <c r="C56" s="47" t="s">
        <v>236</v>
      </c>
      <c r="D56" s="51">
        <f t="shared" ref="D56" si="8">E56+F56+G56+H56</f>
        <v>482331</v>
      </c>
      <c r="E56" s="49">
        <v>0</v>
      </c>
      <c r="F56" s="49"/>
      <c r="G56" s="51">
        <v>482331</v>
      </c>
      <c r="H56" s="49"/>
      <c r="I56" s="49">
        <f t="shared" ref="I56" si="9">J56+N56</f>
        <v>206713</v>
      </c>
      <c r="J56" s="50">
        <f t="shared" ref="J56" si="10">K56+L56+M56</f>
        <v>206713</v>
      </c>
      <c r="K56" s="49">
        <v>0</v>
      </c>
      <c r="L56" s="49">
        <v>0</v>
      </c>
      <c r="M56" s="49">
        <v>206713</v>
      </c>
      <c r="N56" s="50">
        <v>0</v>
      </c>
      <c r="O56" s="41">
        <f t="shared" ref="O56" si="11">D56+I56</f>
        <v>689044</v>
      </c>
      <c r="P56" s="49">
        <v>0</v>
      </c>
    </row>
    <row r="57" spans="1:16" ht="48" thickBot="1" x14ac:dyDescent="0.3">
      <c r="A57" s="39" t="s">
        <v>283</v>
      </c>
      <c r="B57" s="39" t="s">
        <v>235</v>
      </c>
      <c r="C57" s="40" t="s">
        <v>236</v>
      </c>
      <c r="D57" s="41">
        <f>E57+F57+G57+H57</f>
        <v>110000000</v>
      </c>
      <c r="E57" s="41">
        <v>0</v>
      </c>
      <c r="F57" s="43">
        <v>110000000</v>
      </c>
      <c r="G57" s="41"/>
      <c r="H57" s="41"/>
      <c r="I57" s="43">
        <f t="shared" si="0"/>
        <v>47142858</v>
      </c>
      <c r="J57" s="44">
        <f t="shared" si="1"/>
        <v>41165144</v>
      </c>
      <c r="K57" s="42">
        <v>12561867</v>
      </c>
      <c r="L57" s="42">
        <v>7484991</v>
      </c>
      <c r="M57" s="42">
        <v>21118286</v>
      </c>
      <c r="N57" s="45">
        <v>5977714</v>
      </c>
      <c r="O57" s="41">
        <f t="shared" si="2"/>
        <v>157142858</v>
      </c>
      <c r="P57" s="41">
        <v>0</v>
      </c>
    </row>
    <row r="58" spans="1:16" ht="30.75" thickBot="1" x14ac:dyDescent="0.3">
      <c r="A58" s="46" t="s">
        <v>284</v>
      </c>
      <c r="B58" s="46" t="s">
        <v>307</v>
      </c>
      <c r="C58" s="47" t="s">
        <v>236</v>
      </c>
      <c r="D58" s="51">
        <f t="shared" ref="D58:D61" si="12">E58+F58+G58+H58</f>
        <v>47115714</v>
      </c>
      <c r="E58" s="49">
        <v>0</v>
      </c>
      <c r="F58" s="49">
        <v>47115714</v>
      </c>
      <c r="G58" s="49"/>
      <c r="H58" s="49"/>
      <c r="I58" s="49">
        <f t="shared" si="0"/>
        <v>20192449</v>
      </c>
      <c r="J58" s="50">
        <f t="shared" si="1"/>
        <v>18323524</v>
      </c>
      <c r="K58" s="49">
        <v>6501994</v>
      </c>
      <c r="L58" s="49">
        <v>2653944</v>
      </c>
      <c r="M58" s="49">
        <v>9167586</v>
      </c>
      <c r="N58" s="50">
        <v>1868925</v>
      </c>
      <c r="O58" s="41">
        <f t="shared" si="2"/>
        <v>67308163</v>
      </c>
      <c r="P58" s="49">
        <v>0</v>
      </c>
    </row>
    <row r="59" spans="1:16" ht="30.75" thickBot="1" x14ac:dyDescent="0.3">
      <c r="A59" s="46" t="s">
        <v>285</v>
      </c>
      <c r="B59" s="46" t="s">
        <v>307</v>
      </c>
      <c r="C59" s="47" t="s">
        <v>236</v>
      </c>
      <c r="D59" s="51">
        <f t="shared" si="12"/>
        <v>4400000</v>
      </c>
      <c r="E59" s="49">
        <v>0</v>
      </c>
      <c r="F59" s="49">
        <v>4400000</v>
      </c>
      <c r="G59" s="49"/>
      <c r="H59" s="49"/>
      <c r="I59" s="49">
        <f t="shared" si="0"/>
        <v>1885716</v>
      </c>
      <c r="J59" s="50">
        <f t="shared" si="1"/>
        <v>0</v>
      </c>
      <c r="K59" s="49">
        <v>0</v>
      </c>
      <c r="L59" s="49">
        <v>0</v>
      </c>
      <c r="M59" s="49">
        <v>0</v>
      </c>
      <c r="N59" s="50">
        <v>1885716</v>
      </c>
      <c r="O59" s="41">
        <f t="shared" si="2"/>
        <v>6285716</v>
      </c>
      <c r="P59" s="49">
        <v>0</v>
      </c>
    </row>
    <row r="60" spans="1:16" ht="30.75" thickBot="1" x14ac:dyDescent="0.3">
      <c r="A60" s="46" t="s">
        <v>286</v>
      </c>
      <c r="B60" s="46" t="s">
        <v>307</v>
      </c>
      <c r="C60" s="47" t="s">
        <v>236</v>
      </c>
      <c r="D60" s="51">
        <f t="shared" si="12"/>
        <v>56246087</v>
      </c>
      <c r="E60" s="49">
        <v>0</v>
      </c>
      <c r="F60" s="49">
        <v>56246087</v>
      </c>
      <c r="G60" s="49"/>
      <c r="H60" s="49"/>
      <c r="I60" s="49">
        <f t="shared" si="0"/>
        <v>24105465</v>
      </c>
      <c r="J60" s="50">
        <f t="shared" si="1"/>
        <v>21882392</v>
      </c>
      <c r="K60" s="49">
        <v>6059873</v>
      </c>
      <c r="L60" s="49">
        <v>4831047</v>
      </c>
      <c r="M60" s="49">
        <v>10991472</v>
      </c>
      <c r="N60" s="50">
        <v>2223073</v>
      </c>
      <c r="O60" s="41">
        <f t="shared" si="2"/>
        <v>80351552</v>
      </c>
      <c r="P60" s="49">
        <v>0</v>
      </c>
    </row>
    <row r="61" spans="1:16" ht="30.75" thickBot="1" x14ac:dyDescent="0.3">
      <c r="A61" s="46" t="s">
        <v>287</v>
      </c>
      <c r="B61" s="46" t="s">
        <v>158</v>
      </c>
      <c r="C61" s="47" t="s">
        <v>236</v>
      </c>
      <c r="D61" s="51">
        <f t="shared" si="12"/>
        <v>2238199</v>
      </c>
      <c r="E61" s="51">
        <v>0</v>
      </c>
      <c r="F61" s="51">
        <v>2238199</v>
      </c>
      <c r="G61" s="51"/>
      <c r="H61" s="49"/>
      <c r="I61" s="49">
        <f t="shared" si="0"/>
        <v>959228</v>
      </c>
      <c r="J61" s="50">
        <f t="shared" si="1"/>
        <v>959228</v>
      </c>
      <c r="K61" s="49">
        <v>0</v>
      </c>
      <c r="L61" s="49">
        <v>0</v>
      </c>
      <c r="M61" s="49">
        <v>959228</v>
      </c>
      <c r="N61" s="50">
        <v>0</v>
      </c>
      <c r="O61" s="41">
        <f t="shared" si="2"/>
        <v>3197427</v>
      </c>
      <c r="P61" s="51">
        <v>0</v>
      </c>
    </row>
    <row r="62" spans="1:16" ht="48" thickBot="1" x14ac:dyDescent="0.3">
      <c r="A62" s="39" t="s">
        <v>288</v>
      </c>
      <c r="B62" s="39" t="s">
        <v>235</v>
      </c>
      <c r="C62" s="40" t="s">
        <v>236</v>
      </c>
      <c r="D62" s="41">
        <f>E62+F62+G62+H62</f>
        <v>20000000</v>
      </c>
      <c r="E62" s="41">
        <v>0</v>
      </c>
      <c r="F62" s="43">
        <v>20000000</v>
      </c>
      <c r="G62" s="41"/>
      <c r="H62" s="49"/>
      <c r="I62" s="43">
        <f t="shared" si="0"/>
        <v>5000000</v>
      </c>
      <c r="J62" s="44">
        <f t="shared" si="1"/>
        <v>4366000</v>
      </c>
      <c r="K62" s="43">
        <v>2500000</v>
      </c>
      <c r="L62" s="43">
        <v>933000</v>
      </c>
      <c r="M62" s="43">
        <v>933000</v>
      </c>
      <c r="N62" s="44">
        <v>634000</v>
      </c>
      <c r="O62" s="41">
        <f t="shared" si="2"/>
        <v>25000000</v>
      </c>
      <c r="P62" s="41">
        <v>0</v>
      </c>
    </row>
    <row r="63" spans="1:16" ht="45.75" thickBot="1" x14ac:dyDescent="0.3">
      <c r="A63" s="46" t="s">
        <v>289</v>
      </c>
      <c r="B63" s="46" t="s">
        <v>160</v>
      </c>
      <c r="C63" s="47" t="s">
        <v>236</v>
      </c>
      <c r="D63" s="51">
        <f>E63+F63+G63+H63</f>
        <v>20000000</v>
      </c>
      <c r="E63" s="49">
        <v>0</v>
      </c>
      <c r="F63" s="51">
        <v>20000000</v>
      </c>
      <c r="G63" s="49"/>
      <c r="H63" s="49"/>
      <c r="I63" s="49">
        <f t="shared" si="0"/>
        <v>5000000</v>
      </c>
      <c r="J63" s="50">
        <f t="shared" si="1"/>
        <v>4366000</v>
      </c>
      <c r="K63" s="49">
        <v>2500000</v>
      </c>
      <c r="L63" s="49">
        <v>933000</v>
      </c>
      <c r="M63" s="49">
        <v>933000</v>
      </c>
      <c r="N63" s="50">
        <v>634000</v>
      </c>
      <c r="O63" s="41">
        <f t="shared" si="2"/>
        <v>25000000</v>
      </c>
      <c r="P63" s="49">
        <v>0</v>
      </c>
    </row>
    <row r="64" spans="1:16" ht="48" thickBot="1" x14ac:dyDescent="0.3">
      <c r="A64" s="39" t="s">
        <v>290</v>
      </c>
      <c r="B64" s="39" t="s">
        <v>235</v>
      </c>
      <c r="C64" s="40" t="s">
        <v>236</v>
      </c>
      <c r="D64" s="41">
        <f>E64+F64+G64+H64</f>
        <v>30000000</v>
      </c>
      <c r="E64" s="41">
        <v>0</v>
      </c>
      <c r="F64" s="41"/>
      <c r="G64" s="43">
        <v>30000000</v>
      </c>
      <c r="H64" s="41"/>
      <c r="I64" s="43">
        <f t="shared" si="0"/>
        <v>7500000</v>
      </c>
      <c r="J64" s="44">
        <f t="shared" si="1"/>
        <v>5415000</v>
      </c>
      <c r="K64" s="42">
        <v>5250000</v>
      </c>
      <c r="L64" s="42">
        <v>82500</v>
      </c>
      <c r="M64" s="42">
        <v>82500</v>
      </c>
      <c r="N64" s="45">
        <v>2085000</v>
      </c>
      <c r="O64" s="41">
        <f t="shared" si="2"/>
        <v>37500000</v>
      </c>
      <c r="P64" s="41">
        <v>0</v>
      </c>
    </row>
    <row r="65" spans="1:16" ht="30.75" thickBot="1" x14ac:dyDescent="0.3">
      <c r="A65" s="46" t="s">
        <v>291</v>
      </c>
      <c r="B65" s="46" t="s">
        <v>119</v>
      </c>
      <c r="C65" s="47" t="s">
        <v>236</v>
      </c>
      <c r="D65" s="51">
        <f t="shared" ref="D65:D70" si="13">E65+F65+G65+H65</f>
        <v>500307</v>
      </c>
      <c r="E65" s="49">
        <v>0</v>
      </c>
      <c r="F65" s="49"/>
      <c r="G65" s="51">
        <v>500307</v>
      </c>
      <c r="H65" s="49"/>
      <c r="I65" s="49">
        <f t="shared" si="0"/>
        <v>125077</v>
      </c>
      <c r="J65" s="50">
        <f t="shared" si="1"/>
        <v>90306</v>
      </c>
      <c r="K65" s="52">
        <v>87554</v>
      </c>
      <c r="L65" s="49">
        <v>1375</v>
      </c>
      <c r="M65" s="49">
        <v>1377</v>
      </c>
      <c r="N65" s="50">
        <v>34771</v>
      </c>
      <c r="O65" s="41">
        <f t="shared" si="2"/>
        <v>625384</v>
      </c>
      <c r="P65" s="49">
        <v>0</v>
      </c>
    </row>
    <row r="66" spans="1:16" ht="45.75" thickBot="1" x14ac:dyDescent="0.3">
      <c r="A66" s="60" t="s">
        <v>311</v>
      </c>
      <c r="B66" s="46" t="s">
        <v>128</v>
      </c>
      <c r="C66" s="47" t="s">
        <v>236</v>
      </c>
      <c r="D66" s="51">
        <f t="shared" si="13"/>
        <v>9412486</v>
      </c>
      <c r="E66" s="49">
        <v>0</v>
      </c>
      <c r="F66" s="49"/>
      <c r="G66" s="51">
        <v>9412486</v>
      </c>
      <c r="H66" s="49"/>
      <c r="I66" s="49">
        <f t="shared" si="0"/>
        <v>2353122</v>
      </c>
      <c r="J66" s="50">
        <f t="shared" si="1"/>
        <v>1698954</v>
      </c>
      <c r="K66" s="52">
        <v>1647185</v>
      </c>
      <c r="L66" s="49">
        <v>25885</v>
      </c>
      <c r="M66" s="49">
        <v>25884</v>
      </c>
      <c r="N66" s="50">
        <v>654168</v>
      </c>
      <c r="O66" s="41">
        <f t="shared" si="2"/>
        <v>11765608</v>
      </c>
      <c r="P66" s="49">
        <v>0</v>
      </c>
    </row>
    <row r="67" spans="1:16" ht="45.75" thickBot="1" x14ac:dyDescent="0.3">
      <c r="A67" s="46" t="s">
        <v>292</v>
      </c>
      <c r="B67" s="46" t="s">
        <v>132</v>
      </c>
      <c r="C67" s="47" t="s">
        <v>236</v>
      </c>
      <c r="D67" s="51">
        <f t="shared" si="13"/>
        <v>1251385</v>
      </c>
      <c r="E67" s="49">
        <v>0</v>
      </c>
      <c r="F67" s="49"/>
      <c r="G67" s="51">
        <v>1251385</v>
      </c>
      <c r="H67" s="49"/>
      <c r="I67" s="49">
        <f t="shared" si="0"/>
        <v>312846</v>
      </c>
      <c r="J67" s="50">
        <f t="shared" si="1"/>
        <v>225875</v>
      </c>
      <c r="K67" s="52">
        <v>218993</v>
      </c>
      <c r="L67" s="49">
        <v>3441</v>
      </c>
      <c r="M67" s="49">
        <v>3441</v>
      </c>
      <c r="N67" s="50">
        <v>86971</v>
      </c>
      <c r="O67" s="41">
        <f t="shared" si="2"/>
        <v>1564231</v>
      </c>
      <c r="P67" s="49">
        <v>0</v>
      </c>
    </row>
    <row r="68" spans="1:16" ht="30.75" thickBot="1" x14ac:dyDescent="0.3">
      <c r="A68" s="46" t="s">
        <v>293</v>
      </c>
      <c r="B68" s="46" t="s">
        <v>143</v>
      </c>
      <c r="C68" s="47" t="s">
        <v>236</v>
      </c>
      <c r="D68" s="51">
        <f t="shared" si="13"/>
        <v>1730770</v>
      </c>
      <c r="E68" s="49">
        <v>0</v>
      </c>
      <c r="F68" s="49"/>
      <c r="G68" s="51">
        <v>1730770</v>
      </c>
      <c r="H68" s="49"/>
      <c r="I68" s="49">
        <f t="shared" si="0"/>
        <v>432694</v>
      </c>
      <c r="J68" s="50">
        <f t="shared" si="1"/>
        <v>312404</v>
      </c>
      <c r="K68" s="52">
        <v>302884</v>
      </c>
      <c r="L68" s="49">
        <v>4760</v>
      </c>
      <c r="M68" s="49">
        <v>4760</v>
      </c>
      <c r="N68" s="50">
        <v>120290</v>
      </c>
      <c r="O68" s="41">
        <f t="shared" si="2"/>
        <v>2163464</v>
      </c>
      <c r="P68" s="49">
        <v>0</v>
      </c>
    </row>
    <row r="69" spans="1:16" ht="30.75" thickBot="1" x14ac:dyDescent="0.3">
      <c r="A69" s="61" t="s">
        <v>312</v>
      </c>
      <c r="B69" s="61" t="s">
        <v>148</v>
      </c>
      <c r="C69" s="62" t="s">
        <v>236</v>
      </c>
      <c r="D69" s="66">
        <f t="shared" si="13"/>
        <v>5455449.2999999998</v>
      </c>
      <c r="E69" s="63"/>
      <c r="F69" s="63"/>
      <c r="G69" s="67">
        <v>5455449.2999999998</v>
      </c>
      <c r="H69" s="63"/>
      <c r="I69" s="63">
        <f>J69+N69</f>
        <v>1363862</v>
      </c>
      <c r="J69" s="64">
        <f t="shared" si="1"/>
        <v>984720</v>
      </c>
      <c r="K69" s="63">
        <v>954675</v>
      </c>
      <c r="L69" s="63">
        <v>15043</v>
      </c>
      <c r="M69" s="63">
        <v>15002</v>
      </c>
      <c r="N69" s="64">
        <v>379142</v>
      </c>
      <c r="O69" s="65">
        <f t="shared" si="2"/>
        <v>6819311.2999999998</v>
      </c>
      <c r="P69" s="63">
        <v>0</v>
      </c>
    </row>
    <row r="70" spans="1:16" ht="60.75" thickBot="1" x14ac:dyDescent="0.3">
      <c r="A70" s="61" t="s">
        <v>313</v>
      </c>
      <c r="B70" s="61" t="s">
        <v>148</v>
      </c>
      <c r="C70" s="62" t="s">
        <v>236</v>
      </c>
      <c r="D70" s="66">
        <f t="shared" si="13"/>
        <v>11649602.699999999</v>
      </c>
      <c r="E70" s="63">
        <v>0</v>
      </c>
      <c r="F70" s="63"/>
      <c r="G70" s="67">
        <v>11649602.699999999</v>
      </c>
      <c r="H70" s="63"/>
      <c r="I70" s="63">
        <f t="shared" si="0"/>
        <v>2912399</v>
      </c>
      <c r="J70" s="64">
        <f t="shared" si="1"/>
        <v>2102741</v>
      </c>
      <c r="K70" s="63">
        <v>2038709</v>
      </c>
      <c r="L70" s="63">
        <v>31996</v>
      </c>
      <c r="M70" s="63">
        <v>32036</v>
      </c>
      <c r="N70" s="64">
        <v>809658</v>
      </c>
      <c r="O70" s="65">
        <f t="shared" si="2"/>
        <v>14562001.699999999</v>
      </c>
      <c r="P70" s="63">
        <v>0</v>
      </c>
    </row>
    <row r="71" spans="1:16" ht="48" thickBot="1" x14ac:dyDescent="0.3">
      <c r="A71" s="39" t="s">
        <v>294</v>
      </c>
      <c r="B71" s="39" t="s">
        <v>235</v>
      </c>
      <c r="C71" s="40"/>
      <c r="D71" s="41">
        <f>E71+F71+G71+H71</f>
        <v>398216109</v>
      </c>
      <c r="E71" s="41">
        <v>0</v>
      </c>
      <c r="F71" s="41"/>
      <c r="G71" s="41"/>
      <c r="H71" s="43">
        <v>398216109</v>
      </c>
      <c r="I71" s="43">
        <f t="shared" si="0"/>
        <v>170664048</v>
      </c>
      <c r="J71" s="44">
        <f t="shared" si="1"/>
        <v>93865226</v>
      </c>
      <c r="K71" s="42">
        <v>63315174</v>
      </c>
      <c r="L71" s="42">
        <v>18276644</v>
      </c>
      <c r="M71" s="42">
        <v>12273408</v>
      </c>
      <c r="N71" s="45">
        <v>76798822</v>
      </c>
      <c r="O71" s="41">
        <f t="shared" si="2"/>
        <v>568880157</v>
      </c>
      <c r="P71" s="41">
        <v>0</v>
      </c>
    </row>
    <row r="72" spans="1:16" ht="45.75" thickBot="1" x14ac:dyDescent="0.3">
      <c r="A72" s="46" t="s">
        <v>295</v>
      </c>
      <c r="B72" s="46" t="s">
        <v>175</v>
      </c>
      <c r="C72" s="47"/>
      <c r="D72" s="51">
        <f t="shared" ref="D72:D82" si="14">E72+F72+G72+H72</f>
        <v>78000000</v>
      </c>
      <c r="E72" s="49">
        <v>0</v>
      </c>
      <c r="F72" s="49"/>
      <c r="G72" s="49"/>
      <c r="H72" s="49">
        <v>78000000</v>
      </c>
      <c r="I72" s="49">
        <f t="shared" si="0"/>
        <v>33428787</v>
      </c>
      <c r="J72" s="50">
        <f t="shared" si="1"/>
        <v>31987961</v>
      </c>
      <c r="K72" s="49">
        <v>29642857</v>
      </c>
      <c r="L72" s="49">
        <v>1172552</v>
      </c>
      <c r="M72" s="49">
        <v>1172552</v>
      </c>
      <c r="N72" s="50">
        <v>1440826</v>
      </c>
      <c r="O72" s="41">
        <f t="shared" si="2"/>
        <v>111428787</v>
      </c>
      <c r="P72" s="49">
        <v>0</v>
      </c>
    </row>
    <row r="73" spans="1:16" ht="30.75" thickBot="1" x14ac:dyDescent="0.3">
      <c r="A73" s="46" t="s">
        <v>296</v>
      </c>
      <c r="B73" s="46" t="s">
        <v>175</v>
      </c>
      <c r="C73" s="47"/>
      <c r="D73" s="51">
        <f t="shared" si="14"/>
        <v>64320000</v>
      </c>
      <c r="E73" s="49">
        <v>0</v>
      </c>
      <c r="F73" s="49"/>
      <c r="G73" s="49"/>
      <c r="H73" s="49">
        <v>64320000</v>
      </c>
      <c r="I73" s="49">
        <f t="shared" si="0"/>
        <v>27565715</v>
      </c>
      <c r="J73" s="50">
        <f t="shared" si="1"/>
        <v>0</v>
      </c>
      <c r="K73" s="49">
        <v>0</v>
      </c>
      <c r="L73" s="49">
        <v>0</v>
      </c>
      <c r="M73" s="49">
        <v>0</v>
      </c>
      <c r="N73" s="50">
        <v>27565715</v>
      </c>
      <c r="O73" s="41">
        <f t="shared" si="2"/>
        <v>91885715</v>
      </c>
      <c r="P73" s="49">
        <v>0</v>
      </c>
    </row>
    <row r="74" spans="1:16" ht="60.75" thickBot="1" x14ac:dyDescent="0.3">
      <c r="A74" s="46" t="s">
        <v>297</v>
      </c>
      <c r="B74" s="46" t="s">
        <v>175</v>
      </c>
      <c r="C74" s="47"/>
      <c r="D74" s="51">
        <f t="shared" si="14"/>
        <v>15731424</v>
      </c>
      <c r="E74" s="49">
        <v>0</v>
      </c>
      <c r="F74" s="49"/>
      <c r="G74" s="49"/>
      <c r="H74" s="49">
        <v>15731424</v>
      </c>
      <c r="I74" s="49">
        <f t="shared" ref="I74:I83" si="15">J74+N74</f>
        <v>6741912</v>
      </c>
      <c r="J74" s="50">
        <f t="shared" ref="J74:J83" si="16">K74+L74+M74</f>
        <v>5829844</v>
      </c>
      <c r="K74" s="49">
        <v>3735002</v>
      </c>
      <c r="L74" s="49">
        <v>793784</v>
      </c>
      <c r="M74" s="49">
        <v>1301058</v>
      </c>
      <c r="N74" s="50">
        <v>912068</v>
      </c>
      <c r="O74" s="41">
        <f t="shared" ref="O74:O82" si="17">D74+I74</f>
        <v>22473336</v>
      </c>
      <c r="P74" s="49">
        <v>0</v>
      </c>
    </row>
    <row r="75" spans="1:16" ht="30.75" thickBot="1" x14ac:dyDescent="0.3">
      <c r="A75" s="46" t="s">
        <v>298</v>
      </c>
      <c r="B75" s="46" t="s">
        <v>175</v>
      </c>
      <c r="C75" s="47"/>
      <c r="D75" s="51">
        <f t="shared" si="14"/>
        <v>31946290</v>
      </c>
      <c r="E75" s="49">
        <v>0</v>
      </c>
      <c r="F75" s="49"/>
      <c r="G75" s="49"/>
      <c r="H75" s="49">
        <v>31946290</v>
      </c>
      <c r="I75" s="49">
        <f t="shared" si="15"/>
        <v>13691268</v>
      </c>
      <c r="J75" s="50">
        <f t="shared" si="16"/>
        <v>5604155</v>
      </c>
      <c r="K75" s="48">
        <v>3368735</v>
      </c>
      <c r="L75" s="48">
        <v>1117710</v>
      </c>
      <c r="M75" s="48">
        <v>1117710</v>
      </c>
      <c r="N75" s="56">
        <v>8087113</v>
      </c>
      <c r="O75" s="41">
        <f t="shared" si="17"/>
        <v>45637558</v>
      </c>
      <c r="P75" s="49">
        <v>0</v>
      </c>
    </row>
    <row r="76" spans="1:16" ht="30.75" thickBot="1" x14ac:dyDescent="0.3">
      <c r="A76" s="46" t="s">
        <v>299</v>
      </c>
      <c r="B76" s="46" t="s">
        <v>175</v>
      </c>
      <c r="C76" s="47"/>
      <c r="D76" s="51">
        <f t="shared" si="14"/>
        <v>58201540</v>
      </c>
      <c r="E76" s="51">
        <v>0</v>
      </c>
      <c r="F76" s="51"/>
      <c r="G76" s="51"/>
      <c r="H76" s="51">
        <v>58201540</v>
      </c>
      <c r="I76" s="49">
        <f t="shared" si="15"/>
        <v>24943517</v>
      </c>
      <c r="J76" s="50">
        <f t="shared" si="16"/>
        <v>15458764</v>
      </c>
      <c r="K76" s="48">
        <v>8428622</v>
      </c>
      <c r="L76" s="48">
        <v>7030142</v>
      </c>
      <c r="M76" s="48">
        <v>0</v>
      </c>
      <c r="N76" s="56">
        <v>9484753</v>
      </c>
      <c r="O76" s="41">
        <f t="shared" si="17"/>
        <v>83145057</v>
      </c>
      <c r="P76" s="51">
        <v>0</v>
      </c>
    </row>
    <row r="77" spans="1:16" ht="45.75" thickBot="1" x14ac:dyDescent="0.3">
      <c r="A77" s="46" t="s">
        <v>300</v>
      </c>
      <c r="B77" s="46" t="s">
        <v>175</v>
      </c>
      <c r="C77" s="47"/>
      <c r="D77" s="51">
        <f t="shared" si="14"/>
        <v>94265356</v>
      </c>
      <c r="E77" s="51">
        <v>0</v>
      </c>
      <c r="F77" s="51"/>
      <c r="G77" s="51"/>
      <c r="H77" s="51">
        <v>94265356</v>
      </c>
      <c r="I77" s="49">
        <f t="shared" si="15"/>
        <v>40399438</v>
      </c>
      <c r="J77" s="50">
        <f t="shared" si="16"/>
        <v>22909976</v>
      </c>
      <c r="K77" s="48">
        <v>12459134</v>
      </c>
      <c r="L77" s="48">
        <v>5610129</v>
      </c>
      <c r="M77" s="48">
        <v>4840713</v>
      </c>
      <c r="N77" s="56">
        <v>17489462</v>
      </c>
      <c r="O77" s="41">
        <f t="shared" si="17"/>
        <v>134664794</v>
      </c>
      <c r="P77" s="51">
        <v>0</v>
      </c>
    </row>
    <row r="78" spans="1:16" ht="60.75" thickBot="1" x14ac:dyDescent="0.3">
      <c r="A78" s="46" t="s">
        <v>301</v>
      </c>
      <c r="B78" s="46" t="s">
        <v>175</v>
      </c>
      <c r="C78" s="47"/>
      <c r="D78" s="51">
        <f t="shared" si="14"/>
        <v>40751499</v>
      </c>
      <c r="E78" s="51">
        <v>0</v>
      </c>
      <c r="F78" s="51"/>
      <c r="G78" s="51"/>
      <c r="H78" s="51">
        <v>40751499</v>
      </c>
      <c r="I78" s="49">
        <f t="shared" si="15"/>
        <v>17464839</v>
      </c>
      <c r="J78" s="50">
        <f t="shared" si="16"/>
        <v>12074526</v>
      </c>
      <c r="K78" s="48">
        <v>5680824</v>
      </c>
      <c r="L78" s="48">
        <v>2552327</v>
      </c>
      <c r="M78" s="48">
        <v>3841375</v>
      </c>
      <c r="N78" s="56">
        <v>5390313</v>
      </c>
      <c r="O78" s="41">
        <f t="shared" si="17"/>
        <v>58216338</v>
      </c>
      <c r="P78" s="51">
        <v>0</v>
      </c>
    </row>
    <row r="79" spans="1:16" ht="16.5" thickBot="1" x14ac:dyDescent="0.3">
      <c r="A79" s="46" t="s">
        <v>319</v>
      </c>
      <c r="B79" s="46" t="s">
        <v>175</v>
      </c>
      <c r="C79" s="47"/>
      <c r="D79" s="51">
        <f t="shared" si="14"/>
        <v>15000000</v>
      </c>
      <c r="E79" s="51">
        <v>0</v>
      </c>
      <c r="F79" s="51"/>
      <c r="G79" s="51"/>
      <c r="H79" s="51">
        <v>15000000</v>
      </c>
      <c r="I79" s="49">
        <f t="shared" ref="I79" si="18">J79+N79</f>
        <v>6428572</v>
      </c>
      <c r="J79" s="50">
        <f t="shared" ref="J79" si="19">K79+L79+M79</f>
        <v>0</v>
      </c>
      <c r="K79" s="48">
        <v>0</v>
      </c>
      <c r="L79" s="48">
        <v>0</v>
      </c>
      <c r="M79" s="48">
        <v>0</v>
      </c>
      <c r="N79" s="56">
        <v>6428572</v>
      </c>
      <c r="O79" s="41">
        <f t="shared" ref="O79" si="20">D79+I79</f>
        <v>21428572</v>
      </c>
      <c r="P79" s="51">
        <v>0</v>
      </c>
    </row>
    <row r="80" spans="1:16" ht="48" thickBot="1" x14ac:dyDescent="0.3">
      <c r="A80" s="39" t="s">
        <v>302</v>
      </c>
      <c r="B80" s="39" t="s">
        <v>235</v>
      </c>
      <c r="C80" s="40" t="s">
        <v>236</v>
      </c>
      <c r="D80" s="41">
        <f t="shared" si="14"/>
        <v>49954768</v>
      </c>
      <c r="E80" s="41">
        <v>0</v>
      </c>
      <c r="F80" s="41">
        <v>49954768</v>
      </c>
      <c r="G80" s="41"/>
      <c r="H80" s="41"/>
      <c r="I80" s="43">
        <f t="shared" si="15"/>
        <v>21409187</v>
      </c>
      <c r="J80" s="44">
        <f t="shared" si="16"/>
        <v>21409187</v>
      </c>
      <c r="K80" s="43">
        <v>0</v>
      </c>
      <c r="L80" s="43">
        <v>21409187</v>
      </c>
      <c r="M80" s="43">
        <v>0</v>
      </c>
      <c r="N80" s="44">
        <v>0</v>
      </c>
      <c r="O80" s="41">
        <f t="shared" si="17"/>
        <v>71363955</v>
      </c>
      <c r="P80" s="41">
        <v>0</v>
      </c>
    </row>
    <row r="81" spans="1:16" ht="48" thickBot="1" x14ac:dyDescent="0.3">
      <c r="A81" s="39" t="s">
        <v>303</v>
      </c>
      <c r="B81" s="39" t="s">
        <v>235</v>
      </c>
      <c r="C81" s="40" t="s">
        <v>236</v>
      </c>
      <c r="D81" s="41">
        <f t="shared" si="14"/>
        <v>19759745</v>
      </c>
      <c r="E81" s="41">
        <v>0</v>
      </c>
      <c r="F81" s="41"/>
      <c r="G81" s="41">
        <v>19759745</v>
      </c>
      <c r="H81" s="41"/>
      <c r="I81" s="43">
        <f t="shared" si="15"/>
        <v>8468463</v>
      </c>
      <c r="J81" s="44">
        <f t="shared" si="16"/>
        <v>8468463</v>
      </c>
      <c r="K81" s="43">
        <v>0</v>
      </c>
      <c r="L81" s="43">
        <v>8468463</v>
      </c>
      <c r="M81" s="43">
        <v>0</v>
      </c>
      <c r="N81" s="44">
        <v>0</v>
      </c>
      <c r="O81" s="41">
        <f t="shared" si="17"/>
        <v>28228208</v>
      </c>
      <c r="P81" s="41">
        <v>0</v>
      </c>
    </row>
    <row r="82" spans="1:16" ht="16.5" thickBot="1" x14ac:dyDescent="0.3">
      <c r="A82" s="39" t="s">
        <v>304</v>
      </c>
      <c r="B82" s="39" t="s">
        <v>235</v>
      </c>
      <c r="C82" s="40"/>
      <c r="D82" s="41">
        <f t="shared" si="14"/>
        <v>16592338</v>
      </c>
      <c r="E82" s="41">
        <v>0</v>
      </c>
      <c r="F82" s="41"/>
      <c r="G82" s="41"/>
      <c r="H82" s="42">
        <v>16592338</v>
      </c>
      <c r="I82" s="43">
        <f t="shared" si="15"/>
        <v>7111003</v>
      </c>
      <c r="J82" s="44">
        <f t="shared" si="16"/>
        <v>7111003</v>
      </c>
      <c r="K82" s="43">
        <v>0</v>
      </c>
      <c r="L82" s="43">
        <v>7111003</v>
      </c>
      <c r="M82" s="43">
        <v>0</v>
      </c>
      <c r="N82" s="44">
        <v>0</v>
      </c>
      <c r="O82" s="41">
        <f t="shared" si="17"/>
        <v>23703341</v>
      </c>
      <c r="P82" s="41">
        <v>0</v>
      </c>
    </row>
    <row r="83" spans="1:16" ht="16.5" thickBot="1" x14ac:dyDescent="0.3">
      <c r="A83" s="57" t="s">
        <v>305</v>
      </c>
      <c r="B83" s="57" t="s">
        <v>235</v>
      </c>
      <c r="C83" s="58"/>
      <c r="D83" s="59">
        <f>D82+D81+D80+D71+D64+D62+D57+D37+D32+D29+D26+D15+D7</f>
        <v>2154405816</v>
      </c>
      <c r="E83" s="59">
        <f>E82+E81+E80+E71+E64+E62+E57+E37+E32+E29+E26+E15+E7</f>
        <v>0</v>
      </c>
      <c r="F83" s="59">
        <f>F82+F81+F80+F71+F64+F62+F57+F37+F32+F29+F26+F15+F7</f>
        <v>1251999208</v>
      </c>
      <c r="G83" s="59">
        <f t="shared" ref="G83:H83" si="21">G82+G81+G80+G71+G64+G62+G57+G37+G32+G29+G26+G15+G7</f>
        <v>487598161</v>
      </c>
      <c r="H83" s="59">
        <f t="shared" si="21"/>
        <v>414808447</v>
      </c>
      <c r="I83" s="43">
        <f t="shared" si="15"/>
        <v>914388213.60000002</v>
      </c>
      <c r="J83" s="44">
        <f t="shared" si="16"/>
        <v>642984428.60000002</v>
      </c>
      <c r="K83" s="59">
        <f t="shared" ref="K83:N83" si="22">K82+K81+K80+K71+K64+K62+K57+K37+K32+K29+K26+K15+K7</f>
        <v>208713123.59999999</v>
      </c>
      <c r="L83" s="59">
        <f t="shared" si="22"/>
        <v>247445260</v>
      </c>
      <c r="M83" s="59">
        <f t="shared" si="22"/>
        <v>186826045</v>
      </c>
      <c r="N83" s="44">
        <f t="shared" si="22"/>
        <v>271403785</v>
      </c>
      <c r="O83" s="41">
        <f>D83+I83</f>
        <v>3068794029.5999999</v>
      </c>
      <c r="P83" s="59">
        <v>0</v>
      </c>
    </row>
  </sheetData>
  <mergeCells count="17"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  <mergeCell ref="A2:A6"/>
    <mergeCell ref="B2:B6"/>
    <mergeCell ref="C2:C6"/>
    <mergeCell ref="D2:H2"/>
    <mergeCell ref="J2:M2"/>
    <mergeCell ref="M3:M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view="pageBreakPreview" zoomScale="70" zoomScaleNormal="100" zoomScaleSheetLayoutView="70" workbookViewId="0">
      <pane xSplit="2" ySplit="2" topLeftCell="C92" activePane="bottomRight" state="frozen"/>
      <selection pane="topRight" activeCell="C1" sqref="C1"/>
      <selection pane="bottomLeft" activeCell="A3" sqref="A3"/>
      <selection pane="bottomRight" activeCell="F122" sqref="F122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102" t="s">
        <v>6</v>
      </c>
      <c r="B3" s="89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103"/>
      <c r="B4" s="90"/>
      <c r="C4" s="92" t="s">
        <v>11</v>
      </c>
      <c r="D4" s="92" t="s">
        <v>9</v>
      </c>
      <c r="E4" s="12" t="s">
        <v>12</v>
      </c>
      <c r="F4" s="13">
        <v>12261759</v>
      </c>
    </row>
    <row r="5" spans="1:9" ht="15.75" thickBot="1" x14ac:dyDescent="0.3">
      <c r="A5" s="103"/>
      <c r="B5" s="90"/>
      <c r="C5" s="93"/>
      <c r="D5" s="93"/>
      <c r="E5" s="12" t="s">
        <v>13</v>
      </c>
      <c r="F5" s="13">
        <v>12261759</v>
      </c>
    </row>
    <row r="6" spans="1:9" ht="15.75" thickBot="1" x14ac:dyDescent="0.3">
      <c r="A6" s="103"/>
      <c r="B6" s="90"/>
      <c r="C6" s="93"/>
      <c r="D6" s="93"/>
      <c r="E6" s="12" t="s">
        <v>14</v>
      </c>
      <c r="F6" s="13">
        <v>6130880</v>
      </c>
    </row>
    <row r="7" spans="1:9" ht="15.75" thickBot="1" x14ac:dyDescent="0.3">
      <c r="A7" s="103"/>
      <c r="B7" s="90"/>
      <c r="C7" s="93"/>
      <c r="D7" s="93"/>
      <c r="E7" s="12" t="s">
        <v>15</v>
      </c>
      <c r="F7" s="13">
        <v>2000000</v>
      </c>
    </row>
    <row r="8" spans="1:9" ht="15.75" thickBot="1" x14ac:dyDescent="0.3">
      <c r="A8" s="103"/>
      <c r="B8" s="90"/>
      <c r="C8" s="94"/>
      <c r="D8" s="94"/>
      <c r="E8" s="12" t="s">
        <v>16</v>
      </c>
      <c r="F8" s="13">
        <v>3406044</v>
      </c>
    </row>
    <row r="9" spans="1:9" ht="15.75" thickBot="1" x14ac:dyDescent="0.3">
      <c r="A9" s="103"/>
      <c r="B9" s="90"/>
      <c r="C9" s="89" t="s">
        <v>17</v>
      </c>
      <c r="D9" s="89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103"/>
      <c r="B10" s="90"/>
      <c r="C10" s="90"/>
      <c r="D10" s="90"/>
      <c r="E10" s="10" t="s">
        <v>20</v>
      </c>
      <c r="F10" s="11">
        <v>2181327.4500000002</v>
      </c>
      <c r="G10" s="14"/>
    </row>
    <row r="11" spans="1:9" ht="15.75" thickBot="1" x14ac:dyDescent="0.3">
      <c r="A11" s="103"/>
      <c r="B11" s="90"/>
      <c r="C11" s="91"/>
      <c r="D11" s="91"/>
      <c r="E11" s="10" t="s">
        <v>21</v>
      </c>
      <c r="F11" s="11">
        <v>10178628.425000001</v>
      </c>
      <c r="G11" s="14"/>
    </row>
    <row r="12" spans="1:9" ht="15.75" thickBot="1" x14ac:dyDescent="0.3">
      <c r="A12" s="103"/>
      <c r="B12" s="90"/>
      <c r="C12" s="92" t="s">
        <v>22</v>
      </c>
      <c r="D12" s="92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103"/>
      <c r="B13" s="90"/>
      <c r="C13" s="93"/>
      <c r="D13" s="93"/>
      <c r="E13" s="12" t="s">
        <v>20</v>
      </c>
      <c r="F13" s="13">
        <v>1593672.55</v>
      </c>
    </row>
    <row r="14" spans="1:9" ht="15.75" thickBot="1" x14ac:dyDescent="0.3">
      <c r="A14" s="103"/>
      <c r="B14" s="90"/>
      <c r="C14" s="94"/>
      <c r="D14" s="94"/>
      <c r="E14" s="12" t="s">
        <v>21</v>
      </c>
      <c r="F14" s="13">
        <v>10358871.575000001</v>
      </c>
    </row>
    <row r="15" spans="1:9" ht="15.75" thickBot="1" x14ac:dyDescent="0.3">
      <c r="A15" s="103"/>
      <c r="B15" s="90"/>
      <c r="C15" s="89" t="s">
        <v>23</v>
      </c>
      <c r="D15" s="89" t="s">
        <v>24</v>
      </c>
      <c r="E15" s="10" t="s">
        <v>15</v>
      </c>
      <c r="F15" s="11">
        <v>2000000</v>
      </c>
    </row>
    <row r="16" spans="1:9" ht="15.75" thickBot="1" x14ac:dyDescent="0.3">
      <c r="A16" s="103"/>
      <c r="B16" s="90"/>
      <c r="C16" s="91"/>
      <c r="D16" s="91"/>
      <c r="E16" s="10" t="s">
        <v>25</v>
      </c>
      <c r="F16" s="11">
        <v>28000000</v>
      </c>
    </row>
    <row r="17" spans="1:9" ht="15.75" thickBot="1" x14ac:dyDescent="0.3">
      <c r="A17" s="103"/>
      <c r="B17" s="90"/>
      <c r="C17" s="92" t="s">
        <v>26</v>
      </c>
      <c r="D17" s="92" t="s">
        <v>24</v>
      </c>
      <c r="E17" s="12" t="s">
        <v>27</v>
      </c>
      <c r="F17" s="13">
        <v>3000000</v>
      </c>
    </row>
    <row r="18" spans="1:9" ht="15.75" thickBot="1" x14ac:dyDescent="0.3">
      <c r="A18" s="103"/>
      <c r="B18" s="90"/>
      <c r="C18" s="93"/>
      <c r="D18" s="93"/>
      <c r="E18" s="12" t="s">
        <v>28</v>
      </c>
      <c r="F18" s="13">
        <v>4000000</v>
      </c>
    </row>
    <row r="19" spans="1:9" ht="15.75" thickBot="1" x14ac:dyDescent="0.3">
      <c r="A19" s="103"/>
      <c r="B19" s="90"/>
      <c r="C19" s="94"/>
      <c r="D19" s="94"/>
      <c r="E19" s="12" t="s">
        <v>29</v>
      </c>
      <c r="F19" s="13">
        <v>3000000</v>
      </c>
    </row>
    <row r="20" spans="1:9" ht="15.75" thickBot="1" x14ac:dyDescent="0.3">
      <c r="A20" s="103"/>
      <c r="B20" s="90"/>
      <c r="C20" s="89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104"/>
      <c r="B21" s="91"/>
      <c r="C21" s="91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89" t="s">
        <v>32</v>
      </c>
      <c r="B22" s="89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90"/>
      <c r="B23" s="90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90"/>
      <c r="B24" s="90"/>
      <c r="C24" s="92" t="s">
        <v>39</v>
      </c>
      <c r="D24" s="92" t="s">
        <v>40</v>
      </c>
      <c r="E24" s="12" t="s">
        <v>36</v>
      </c>
      <c r="F24" s="13">
        <v>5440000</v>
      </c>
    </row>
    <row r="25" spans="1:9" ht="15.75" thickBot="1" x14ac:dyDescent="0.3">
      <c r="A25" s="90"/>
      <c r="B25" s="90"/>
      <c r="C25" s="94"/>
      <c r="D25" s="94"/>
      <c r="E25" s="12" t="s">
        <v>41</v>
      </c>
      <c r="F25" s="13">
        <v>7500000</v>
      </c>
    </row>
    <row r="26" spans="1:9" ht="15.75" thickBot="1" x14ac:dyDescent="0.3">
      <c r="A26" s="90"/>
      <c r="B26" s="90"/>
      <c r="C26" s="89" t="s">
        <v>42</v>
      </c>
      <c r="D26" s="89" t="s">
        <v>40</v>
      </c>
      <c r="E26" s="10" t="s">
        <v>43</v>
      </c>
      <c r="F26" s="11">
        <v>7000000</v>
      </c>
    </row>
    <row r="27" spans="1:9" ht="15.75" thickBot="1" x14ac:dyDescent="0.3">
      <c r="A27" s="90"/>
      <c r="B27" s="90"/>
      <c r="C27" s="90"/>
      <c r="D27" s="90"/>
      <c r="E27" s="10" t="s">
        <v>44</v>
      </c>
      <c r="F27" s="11">
        <v>31750000</v>
      </c>
      <c r="I27" s="16"/>
    </row>
    <row r="28" spans="1:9" ht="15.75" thickBot="1" x14ac:dyDescent="0.3">
      <c r="A28" s="90"/>
      <c r="B28" s="90"/>
      <c r="C28" s="90"/>
      <c r="D28" s="90"/>
      <c r="E28" s="10" t="s">
        <v>45</v>
      </c>
      <c r="F28" s="11">
        <v>7000000</v>
      </c>
    </row>
    <row r="29" spans="1:9" ht="15.75" thickBot="1" x14ac:dyDescent="0.3">
      <c r="A29" s="90"/>
      <c r="B29" s="90"/>
      <c r="C29" s="91"/>
      <c r="D29" s="91"/>
      <c r="E29" s="10" t="s">
        <v>41</v>
      </c>
      <c r="F29" s="11">
        <v>4250000</v>
      </c>
    </row>
    <row r="30" spans="1:9" ht="15.75" thickBot="1" x14ac:dyDescent="0.3">
      <c r="A30" s="90"/>
      <c r="B30" s="90"/>
      <c r="C30" s="92" t="s">
        <v>46</v>
      </c>
      <c r="D30" s="92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90"/>
      <c r="B31" s="90"/>
      <c r="C31" s="93"/>
      <c r="D31" s="93"/>
      <c r="E31" s="12" t="s">
        <v>49</v>
      </c>
      <c r="F31" s="13">
        <v>6652409.027777778</v>
      </c>
      <c r="G31" s="14"/>
    </row>
    <row r="32" spans="1:9" ht="15.75" thickBot="1" x14ac:dyDescent="0.3">
      <c r="A32" s="90"/>
      <c r="B32" s="90"/>
      <c r="C32" s="94"/>
      <c r="D32" s="93"/>
      <c r="E32" s="12" t="s">
        <v>50</v>
      </c>
      <c r="F32" s="13">
        <v>36809996.620370366</v>
      </c>
      <c r="G32" s="14"/>
    </row>
    <row r="33" spans="1:6" ht="15.75" thickBot="1" x14ac:dyDescent="0.3">
      <c r="A33" s="90"/>
      <c r="B33" s="90"/>
      <c r="C33" s="89" t="s">
        <v>51</v>
      </c>
      <c r="D33" s="89" t="s">
        <v>47</v>
      </c>
      <c r="E33" s="10" t="s">
        <v>48</v>
      </c>
      <c r="F33" s="11">
        <v>5565060.6481481474</v>
      </c>
    </row>
    <row r="34" spans="1:6" ht="15.75" thickBot="1" x14ac:dyDescent="0.3">
      <c r="A34" s="90"/>
      <c r="B34" s="90"/>
      <c r="C34" s="90"/>
      <c r="D34" s="90"/>
      <c r="E34" s="10" t="s">
        <v>49</v>
      </c>
      <c r="F34" s="11">
        <v>8347590.9722222229</v>
      </c>
    </row>
    <row r="35" spans="1:6" ht="15.75" thickBot="1" x14ac:dyDescent="0.3">
      <c r="A35" s="90"/>
      <c r="B35" s="90"/>
      <c r="C35" s="91"/>
      <c r="D35" s="90"/>
      <c r="E35" s="10" t="s">
        <v>50</v>
      </c>
      <c r="F35" s="11">
        <v>46190003.379629627</v>
      </c>
    </row>
    <row r="36" spans="1:6" ht="15.75" thickBot="1" x14ac:dyDescent="0.3">
      <c r="A36" s="90"/>
      <c r="B36" s="90"/>
      <c r="C36" s="92" t="s">
        <v>52</v>
      </c>
      <c r="D36" s="92" t="s">
        <v>53</v>
      </c>
      <c r="E36" s="12" t="s">
        <v>54</v>
      </c>
      <c r="F36" s="13">
        <v>945000</v>
      </c>
    </row>
    <row r="37" spans="1:6" ht="15.75" thickBot="1" x14ac:dyDescent="0.3">
      <c r="A37" s="90"/>
      <c r="B37" s="90"/>
      <c r="C37" s="93"/>
      <c r="D37" s="93"/>
      <c r="E37" s="12" t="s">
        <v>55</v>
      </c>
      <c r="F37" s="13">
        <v>2205000</v>
      </c>
    </row>
    <row r="38" spans="1:6" ht="15.75" thickBot="1" x14ac:dyDescent="0.3">
      <c r="A38" s="90"/>
      <c r="B38" s="90"/>
      <c r="C38" s="93"/>
      <c r="D38" s="93"/>
      <c r="E38" s="12" t="s">
        <v>56</v>
      </c>
      <c r="F38" s="13">
        <v>3500000</v>
      </c>
    </row>
    <row r="39" spans="1:6" ht="15.75" thickBot="1" x14ac:dyDescent="0.3">
      <c r="A39" s="90"/>
      <c r="B39" s="90"/>
      <c r="C39" s="93"/>
      <c r="D39" s="93"/>
      <c r="E39" s="12" t="s">
        <v>57</v>
      </c>
      <c r="F39" s="13">
        <v>11305002</v>
      </c>
    </row>
    <row r="40" spans="1:6" ht="15.75" thickBot="1" x14ac:dyDescent="0.3">
      <c r="A40" s="90"/>
      <c r="B40" s="90"/>
      <c r="C40" s="94"/>
      <c r="D40" s="94"/>
      <c r="E40" s="12" t="s">
        <v>58</v>
      </c>
      <c r="F40" s="13">
        <v>19845000</v>
      </c>
    </row>
    <row r="41" spans="1:6" ht="15.75" thickBot="1" x14ac:dyDescent="0.3">
      <c r="A41" s="90"/>
      <c r="B41" s="90"/>
      <c r="C41" s="89" t="s">
        <v>59</v>
      </c>
      <c r="D41" s="89" t="s">
        <v>60</v>
      </c>
      <c r="E41" s="10" t="s">
        <v>61</v>
      </c>
      <c r="F41" s="11">
        <v>10780000</v>
      </c>
    </row>
    <row r="42" spans="1:6" ht="15.75" thickBot="1" x14ac:dyDescent="0.3">
      <c r="A42" s="90"/>
      <c r="B42" s="90"/>
      <c r="C42" s="91"/>
      <c r="D42" s="91"/>
      <c r="E42" s="10" t="s">
        <v>62</v>
      </c>
      <c r="F42" s="11">
        <v>3320000</v>
      </c>
    </row>
    <row r="43" spans="1:6" ht="15.75" thickBot="1" x14ac:dyDescent="0.3">
      <c r="A43" s="90"/>
      <c r="B43" s="90"/>
      <c r="C43" s="92" t="s">
        <v>63</v>
      </c>
      <c r="D43" s="92" t="s">
        <v>60</v>
      </c>
      <c r="E43" s="12" t="s">
        <v>64</v>
      </c>
      <c r="F43" s="13">
        <v>10000000</v>
      </c>
    </row>
    <row r="44" spans="1:6" ht="15.75" thickBot="1" x14ac:dyDescent="0.3">
      <c r="A44" s="90"/>
      <c r="B44" s="90"/>
      <c r="C44" s="93"/>
      <c r="D44" s="93"/>
      <c r="E44" s="12" t="s">
        <v>65</v>
      </c>
      <c r="F44" s="13">
        <v>14000000</v>
      </c>
    </row>
    <row r="45" spans="1:6" ht="15.75" thickBot="1" x14ac:dyDescent="0.3">
      <c r="A45" s="90"/>
      <c r="B45" s="90"/>
      <c r="C45" s="94"/>
      <c r="D45" s="94"/>
      <c r="E45" s="12" t="s">
        <v>66</v>
      </c>
      <c r="F45" s="13">
        <v>6000000</v>
      </c>
    </row>
    <row r="46" spans="1:6" ht="15.75" thickBot="1" x14ac:dyDescent="0.3">
      <c r="A46" s="90"/>
      <c r="B46" s="90"/>
      <c r="C46" s="89" t="s">
        <v>67</v>
      </c>
      <c r="D46" s="89" t="s">
        <v>68</v>
      </c>
      <c r="E46" s="10" t="s">
        <v>308</v>
      </c>
      <c r="F46" s="11">
        <v>2427237</v>
      </c>
    </row>
    <row r="47" spans="1:6" ht="15.75" thickBot="1" x14ac:dyDescent="0.3">
      <c r="A47" s="90"/>
      <c r="B47" s="90"/>
      <c r="C47" s="90"/>
      <c r="D47" s="90"/>
      <c r="E47" s="10" t="s">
        <v>69</v>
      </c>
      <c r="F47" s="11">
        <v>0</v>
      </c>
    </row>
    <row r="48" spans="1:6" ht="15.75" thickBot="1" x14ac:dyDescent="0.3">
      <c r="A48" s="90"/>
      <c r="B48" s="90"/>
      <c r="C48" s="90"/>
      <c r="D48" s="90"/>
      <c r="E48" s="10" t="s">
        <v>70</v>
      </c>
      <c r="F48" s="11">
        <v>1500000</v>
      </c>
    </row>
    <row r="49" spans="1:9" ht="15.75" thickBot="1" x14ac:dyDescent="0.3">
      <c r="A49" s="90"/>
      <c r="B49" s="90"/>
      <c r="C49" s="90"/>
      <c r="D49" s="90"/>
      <c r="E49" s="10" t="s">
        <v>71</v>
      </c>
      <c r="F49" s="11">
        <v>12000000</v>
      </c>
    </row>
    <row r="50" spans="1:9" ht="15.75" thickBot="1" x14ac:dyDescent="0.3">
      <c r="A50" s="91"/>
      <c r="B50" s="91"/>
      <c r="C50" s="91"/>
      <c r="D50" s="91"/>
      <c r="E50" s="10" t="s">
        <v>72</v>
      </c>
      <c r="F50" s="11">
        <v>1500000</v>
      </c>
    </row>
    <row r="51" spans="1:9" ht="15.75" thickBot="1" x14ac:dyDescent="0.3">
      <c r="A51" s="89" t="s">
        <v>73</v>
      </c>
      <c r="B51" s="89" t="s">
        <v>33</v>
      </c>
      <c r="C51" s="92" t="s">
        <v>74</v>
      </c>
      <c r="D51" s="92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90"/>
      <c r="B52" s="90"/>
      <c r="C52" s="93"/>
      <c r="D52" s="93"/>
      <c r="E52" s="12" t="s">
        <v>76</v>
      </c>
      <c r="F52" s="13">
        <v>20550259.167969536</v>
      </c>
      <c r="G52" s="14"/>
    </row>
    <row r="53" spans="1:9" ht="15.75" thickBot="1" x14ac:dyDescent="0.3">
      <c r="A53" s="90"/>
      <c r="B53" s="90"/>
      <c r="C53" s="93"/>
      <c r="D53" s="93"/>
      <c r="E53" s="12" t="s">
        <v>77</v>
      </c>
      <c r="F53" s="13">
        <v>10275129.583984768</v>
      </c>
      <c r="G53" s="14"/>
    </row>
    <row r="54" spans="1:9" ht="15.75" thickBot="1" x14ac:dyDescent="0.3">
      <c r="A54" s="90"/>
      <c r="B54" s="90"/>
      <c r="C54" s="93"/>
      <c r="D54" s="93"/>
      <c r="E54" s="12" t="s">
        <v>78</v>
      </c>
      <c r="F54" s="13">
        <v>10333019.664060935</v>
      </c>
      <c r="G54" s="14"/>
    </row>
    <row r="55" spans="1:9" ht="15.75" thickBot="1" x14ac:dyDescent="0.3">
      <c r="A55" s="90"/>
      <c r="B55" s="90"/>
      <c r="C55" s="94"/>
      <c r="D55" s="94"/>
      <c r="E55" s="12" t="s">
        <v>79</v>
      </c>
      <c r="F55" s="13">
        <v>5137564.791992384</v>
      </c>
      <c r="G55" s="14"/>
    </row>
    <row r="56" spans="1:9" ht="15.75" thickBot="1" x14ac:dyDescent="0.3">
      <c r="A56" s="90"/>
      <c r="B56" s="90"/>
      <c r="C56" s="89" t="s">
        <v>80</v>
      </c>
      <c r="D56" s="89" t="s">
        <v>75</v>
      </c>
      <c r="E56" s="10" t="s">
        <v>69</v>
      </c>
      <c r="F56" s="11">
        <v>11862435.208007619</v>
      </c>
    </row>
    <row r="57" spans="1:9" ht="15.75" thickBot="1" x14ac:dyDescent="0.3">
      <c r="A57" s="90"/>
      <c r="B57" s="90"/>
      <c r="C57" s="90"/>
      <c r="D57" s="90"/>
      <c r="E57" s="10" t="s">
        <v>76</v>
      </c>
      <c r="F57" s="11">
        <v>47449740.832030475</v>
      </c>
    </row>
    <row r="58" spans="1:9" ht="15.75" thickBot="1" x14ac:dyDescent="0.3">
      <c r="A58" s="90"/>
      <c r="B58" s="90"/>
      <c r="C58" s="90"/>
      <c r="D58" s="90"/>
      <c r="E58" s="10" t="s">
        <v>77</v>
      </c>
      <c r="F58" s="11">
        <v>23724870.416015238</v>
      </c>
    </row>
    <row r="59" spans="1:9" ht="15.75" thickBot="1" x14ac:dyDescent="0.3">
      <c r="A59" s="90"/>
      <c r="B59" s="90"/>
      <c r="C59" s="90"/>
      <c r="D59" s="90"/>
      <c r="E59" s="10" t="s">
        <v>78</v>
      </c>
      <c r="F59" s="11">
        <v>23858536.335939061</v>
      </c>
    </row>
    <row r="60" spans="1:9" ht="15.75" thickBot="1" x14ac:dyDescent="0.3">
      <c r="A60" s="91"/>
      <c r="B60" s="91"/>
      <c r="C60" s="91"/>
      <c r="D60" s="91"/>
      <c r="E60" s="10" t="s">
        <v>79</v>
      </c>
      <c r="F60" s="11">
        <v>11862435.208007619</v>
      </c>
    </row>
    <row r="61" spans="1:9" ht="15.75" thickBot="1" x14ac:dyDescent="0.3">
      <c r="A61" s="89" t="s">
        <v>81</v>
      </c>
      <c r="B61" s="89" t="s">
        <v>82</v>
      </c>
      <c r="C61" s="92" t="s">
        <v>83</v>
      </c>
      <c r="D61" s="92" t="s">
        <v>84</v>
      </c>
      <c r="E61" s="12" t="s">
        <v>85</v>
      </c>
      <c r="F61" s="13">
        <v>29000000</v>
      </c>
    </row>
    <row r="62" spans="1:9" ht="15.75" thickBot="1" x14ac:dyDescent="0.3">
      <c r="A62" s="90"/>
      <c r="B62" s="90"/>
      <c r="C62" s="94"/>
      <c r="D62" s="94"/>
      <c r="E62" s="12" t="s">
        <v>86</v>
      </c>
      <c r="F62" s="13">
        <v>100000000</v>
      </c>
    </row>
    <row r="63" spans="1:9" ht="15.75" thickBot="1" x14ac:dyDescent="0.3">
      <c r="A63" s="90"/>
      <c r="B63" s="90"/>
      <c r="C63" s="89" t="s">
        <v>87</v>
      </c>
      <c r="D63" s="89" t="s">
        <v>84</v>
      </c>
      <c r="E63" s="10" t="s">
        <v>88</v>
      </c>
      <c r="F63" s="11">
        <v>32150974</v>
      </c>
    </row>
    <row r="64" spans="1:9" ht="15.75" thickBot="1" x14ac:dyDescent="0.3">
      <c r="A64" s="101"/>
      <c r="B64" s="91"/>
      <c r="C64" s="91"/>
      <c r="D64" s="91"/>
      <c r="E64" s="10" t="s">
        <v>89</v>
      </c>
      <c r="F64" s="11">
        <v>30000000</v>
      </c>
    </row>
    <row r="65" spans="1:9" ht="15.75" thickBot="1" x14ac:dyDescent="0.3">
      <c r="A65" s="89" t="s">
        <v>90</v>
      </c>
      <c r="B65" s="89" t="s">
        <v>91</v>
      </c>
      <c r="C65" s="92" t="s">
        <v>92</v>
      </c>
      <c r="D65" s="92" t="s">
        <v>93</v>
      </c>
      <c r="E65" s="12" t="s">
        <v>94</v>
      </c>
      <c r="F65" s="13">
        <v>20000000</v>
      </c>
    </row>
    <row r="66" spans="1:9" ht="15.75" thickBot="1" x14ac:dyDescent="0.3">
      <c r="A66" s="90"/>
      <c r="B66" s="90"/>
      <c r="C66" s="93"/>
      <c r="D66" s="93"/>
      <c r="E66" s="12" t="s">
        <v>95</v>
      </c>
      <c r="F66" s="13">
        <v>10406000</v>
      </c>
    </row>
    <row r="67" spans="1:9" ht="15.75" thickBot="1" x14ac:dyDescent="0.3">
      <c r="A67" s="90"/>
      <c r="B67" s="90"/>
      <c r="C67" s="94"/>
      <c r="D67" s="94"/>
      <c r="E67" s="12" t="s">
        <v>96</v>
      </c>
      <c r="F67" s="13">
        <v>27464000</v>
      </c>
    </row>
    <row r="68" spans="1:9" ht="15.75" thickBot="1" x14ac:dyDescent="0.3">
      <c r="A68" s="90"/>
      <c r="B68" s="90"/>
      <c r="C68" s="89" t="s">
        <v>97</v>
      </c>
      <c r="D68" s="89" t="s">
        <v>98</v>
      </c>
      <c r="E68" s="10" t="s">
        <v>99</v>
      </c>
      <c r="F68" s="11">
        <v>2000000</v>
      </c>
    </row>
    <row r="69" spans="1:9" ht="15.75" thickBot="1" x14ac:dyDescent="0.3">
      <c r="A69" s="90"/>
      <c r="B69" s="90"/>
      <c r="C69" s="91"/>
      <c r="D69" s="91"/>
      <c r="E69" s="10" t="s">
        <v>100</v>
      </c>
      <c r="F69" s="11">
        <v>14130000</v>
      </c>
    </row>
    <row r="70" spans="1:9" ht="15.75" thickBot="1" x14ac:dyDescent="0.3">
      <c r="A70" s="90"/>
      <c r="B70" s="90"/>
      <c r="C70" s="92" t="s">
        <v>101</v>
      </c>
      <c r="D70" s="92" t="s">
        <v>102</v>
      </c>
      <c r="E70" s="12" t="s">
        <v>103</v>
      </c>
      <c r="F70" s="13">
        <v>46200000</v>
      </c>
    </row>
    <row r="71" spans="1:9" ht="15.75" thickBot="1" x14ac:dyDescent="0.3">
      <c r="A71" s="90"/>
      <c r="B71" s="90"/>
      <c r="C71" s="94"/>
      <c r="D71" s="94"/>
      <c r="E71" s="12" t="s">
        <v>104</v>
      </c>
      <c r="F71" s="13">
        <v>19800000</v>
      </c>
    </row>
    <row r="72" spans="1:9" ht="15.75" thickBot="1" x14ac:dyDescent="0.3">
      <c r="A72" s="90"/>
      <c r="B72" s="90"/>
      <c r="C72" s="89" t="s">
        <v>105</v>
      </c>
      <c r="D72" s="89" t="s">
        <v>106</v>
      </c>
      <c r="E72" s="10" t="s">
        <v>107</v>
      </c>
      <c r="F72" s="11">
        <v>8000000</v>
      </c>
    </row>
    <row r="73" spans="1:9" ht="15.75" thickBot="1" x14ac:dyDescent="0.3">
      <c r="A73" s="91"/>
      <c r="B73" s="91"/>
      <c r="C73" s="91"/>
      <c r="D73" s="91"/>
      <c r="E73" s="10" t="s">
        <v>108</v>
      </c>
      <c r="F73" s="11">
        <v>45041468</v>
      </c>
    </row>
    <row r="74" spans="1:9" ht="15.75" thickBot="1" x14ac:dyDescent="0.3">
      <c r="A74" s="89" t="s">
        <v>109</v>
      </c>
      <c r="B74" s="89" t="s">
        <v>91</v>
      </c>
      <c r="C74" s="92" t="s">
        <v>110</v>
      </c>
      <c r="D74" s="92" t="s">
        <v>111</v>
      </c>
      <c r="E74" s="12" t="s">
        <v>112</v>
      </c>
      <c r="F74" s="13">
        <v>54375000</v>
      </c>
    </row>
    <row r="75" spans="1:9" ht="15.75" thickBot="1" x14ac:dyDescent="0.3">
      <c r="A75" s="90"/>
      <c r="B75" s="90"/>
      <c r="C75" s="94"/>
      <c r="D75" s="94"/>
      <c r="E75" s="12" t="s">
        <v>113</v>
      </c>
      <c r="F75" s="13">
        <v>20625000</v>
      </c>
    </row>
    <row r="76" spans="1:9" ht="15.75" thickBot="1" x14ac:dyDescent="0.3">
      <c r="A76" s="90"/>
      <c r="B76" s="90"/>
      <c r="C76" s="89" t="s">
        <v>114</v>
      </c>
      <c r="D76" s="89" t="s">
        <v>111</v>
      </c>
      <c r="E76" s="10" t="s">
        <v>112</v>
      </c>
      <c r="F76" s="11">
        <v>567669</v>
      </c>
    </row>
    <row r="77" spans="1:9" ht="15.75" thickBot="1" x14ac:dyDescent="0.3">
      <c r="A77" s="90"/>
      <c r="B77" s="90"/>
      <c r="C77" s="91"/>
      <c r="D77" s="91"/>
      <c r="E77" s="10" t="s">
        <v>113</v>
      </c>
      <c r="F77" s="11">
        <v>1400000</v>
      </c>
    </row>
    <row r="78" spans="1:9" ht="15.75" thickBot="1" x14ac:dyDescent="0.3">
      <c r="A78" s="90"/>
      <c r="B78" s="90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90"/>
      <c r="B79" s="90"/>
      <c r="C79" s="89" t="s">
        <v>118</v>
      </c>
      <c r="D79" s="89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90"/>
      <c r="B80" s="90"/>
      <c r="C80" s="90"/>
      <c r="D80" s="90"/>
      <c r="E80" s="10" t="s">
        <v>121</v>
      </c>
      <c r="F80" s="11">
        <v>33000000</v>
      </c>
      <c r="G80" s="14"/>
    </row>
    <row r="81" spans="1:9" ht="15.75" thickBot="1" x14ac:dyDescent="0.3">
      <c r="A81" s="90"/>
      <c r="B81" s="90"/>
      <c r="C81" s="91"/>
      <c r="D81" s="91"/>
      <c r="E81" s="10" t="s">
        <v>122</v>
      </c>
      <c r="F81" s="11">
        <v>12013890</v>
      </c>
      <c r="G81" s="14"/>
    </row>
    <row r="82" spans="1:9" ht="15.75" thickBot="1" x14ac:dyDescent="0.3">
      <c r="A82" s="90"/>
      <c r="B82" s="90"/>
      <c r="C82" s="15" t="s">
        <v>123</v>
      </c>
      <c r="D82" s="15" t="s">
        <v>119</v>
      </c>
      <c r="E82" s="12" t="s">
        <v>120</v>
      </c>
      <c r="F82" s="13">
        <v>1711789</v>
      </c>
    </row>
    <row r="83" spans="1:9" ht="15.75" thickBot="1" x14ac:dyDescent="0.3">
      <c r="A83" s="90"/>
      <c r="B83" s="90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90"/>
      <c r="B84" s="90"/>
      <c r="C84" s="92" t="s">
        <v>127</v>
      </c>
      <c r="D84" s="92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90"/>
      <c r="B85" s="90"/>
      <c r="C85" s="94"/>
      <c r="D85" s="94"/>
      <c r="E85" s="12" t="s">
        <v>126</v>
      </c>
      <c r="F85" s="13">
        <v>30861503</v>
      </c>
      <c r="G85" s="14"/>
    </row>
    <row r="86" spans="1:9" ht="15.75" thickBot="1" x14ac:dyDescent="0.3">
      <c r="A86" s="90"/>
      <c r="B86" s="90"/>
      <c r="C86" s="89" t="s">
        <v>130</v>
      </c>
      <c r="D86" s="89" t="s">
        <v>128</v>
      </c>
      <c r="E86" s="10" t="s">
        <v>129</v>
      </c>
      <c r="F86" s="11">
        <v>1461315.3277147326</v>
      </c>
    </row>
    <row r="87" spans="1:9" ht="15.75" thickBot="1" x14ac:dyDescent="0.3">
      <c r="A87" s="90"/>
      <c r="B87" s="90"/>
      <c r="C87" s="91"/>
      <c r="D87" s="91"/>
      <c r="E87" s="10" t="s">
        <v>126</v>
      </c>
      <c r="F87" s="11">
        <v>12172957.6722853</v>
      </c>
    </row>
    <row r="88" spans="1:9" ht="15.75" thickBot="1" x14ac:dyDescent="0.3">
      <c r="A88" s="90"/>
      <c r="B88" s="90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90"/>
      <c r="B89" s="90"/>
      <c r="C89" s="89" t="s">
        <v>134</v>
      </c>
      <c r="D89" s="89" t="s">
        <v>135</v>
      </c>
      <c r="E89" s="10" t="s">
        <v>113</v>
      </c>
      <c r="F89" s="11">
        <v>3000000</v>
      </c>
    </row>
    <row r="90" spans="1:9" ht="15.75" thickBot="1" x14ac:dyDescent="0.3">
      <c r="A90" s="90"/>
      <c r="B90" s="90"/>
      <c r="C90" s="91"/>
      <c r="D90" s="91"/>
      <c r="E90" s="10" t="s">
        <v>136</v>
      </c>
      <c r="F90" s="11">
        <v>38036218</v>
      </c>
    </row>
    <row r="91" spans="1:9" ht="15.75" thickBot="1" x14ac:dyDescent="0.3">
      <c r="A91" s="90"/>
      <c r="B91" s="90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90"/>
      <c r="B92" s="90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90"/>
      <c r="B93" s="90"/>
      <c r="C93" s="92" t="s">
        <v>142</v>
      </c>
      <c r="D93" s="92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90"/>
      <c r="B94" s="90"/>
      <c r="C94" s="94"/>
      <c r="D94" s="94"/>
      <c r="E94" s="12" t="s">
        <v>145</v>
      </c>
      <c r="F94" s="13">
        <v>15724052</v>
      </c>
      <c r="G94" s="14"/>
    </row>
    <row r="95" spans="1:9" ht="15.75" thickBot="1" x14ac:dyDescent="0.3">
      <c r="A95" s="90"/>
      <c r="B95" s="90"/>
      <c r="C95" s="9" t="s">
        <v>146</v>
      </c>
      <c r="D95" s="9" t="s">
        <v>143</v>
      </c>
      <c r="E95" s="10" t="s">
        <v>144</v>
      </c>
      <c r="F95" s="11">
        <v>5968704</v>
      </c>
    </row>
    <row r="96" spans="1:9" ht="15.75" thickBot="1" x14ac:dyDescent="0.3">
      <c r="A96" s="90"/>
      <c r="B96" s="90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90"/>
      <c r="B97" s="90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90"/>
      <c r="B98" s="90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90"/>
      <c r="B99" s="90"/>
      <c r="C99" s="89" t="s">
        <v>153</v>
      </c>
      <c r="D99" s="89" t="s">
        <v>148</v>
      </c>
      <c r="E99" s="10" t="s">
        <v>149</v>
      </c>
      <c r="F99" s="24">
        <v>6044261</v>
      </c>
    </row>
    <row r="100" spans="1:6" ht="15.75" thickBot="1" x14ac:dyDescent="0.3">
      <c r="A100" s="90"/>
      <c r="B100" s="90"/>
      <c r="C100" s="91"/>
      <c r="D100" s="91"/>
      <c r="E100" s="10" t="s">
        <v>154</v>
      </c>
      <c r="F100" s="11">
        <v>1664591</v>
      </c>
    </row>
    <row r="101" spans="1:6" ht="15.75" thickBot="1" x14ac:dyDescent="0.3">
      <c r="A101" s="91"/>
      <c r="B101" s="91"/>
      <c r="C101" s="18" t="s">
        <v>320</v>
      </c>
      <c r="D101" s="18" t="s">
        <v>318</v>
      </c>
      <c r="E101" s="12" t="s">
        <v>321</v>
      </c>
      <c r="F101" s="13">
        <v>482331</v>
      </c>
    </row>
    <row r="102" spans="1:6" ht="15.75" thickBot="1" x14ac:dyDescent="0.3">
      <c r="A102" s="89" t="s">
        <v>155</v>
      </c>
      <c r="B102" s="89" t="s">
        <v>156</v>
      </c>
      <c r="C102" s="98" t="s">
        <v>157</v>
      </c>
      <c r="D102" s="72" t="s">
        <v>158</v>
      </c>
      <c r="E102" s="70" t="s">
        <v>159</v>
      </c>
      <c r="F102" s="71">
        <v>37924668</v>
      </c>
    </row>
    <row r="103" spans="1:6" ht="15.75" thickBot="1" x14ac:dyDescent="0.3">
      <c r="A103" s="90"/>
      <c r="B103" s="90"/>
      <c r="C103" s="100"/>
      <c r="D103" s="72" t="s">
        <v>160</v>
      </c>
      <c r="E103" s="70" t="s">
        <v>159</v>
      </c>
      <c r="F103" s="71">
        <v>9191046</v>
      </c>
    </row>
    <row r="104" spans="1:6" ht="15.75" thickBot="1" x14ac:dyDescent="0.3">
      <c r="A104" s="90"/>
      <c r="B104" s="90"/>
      <c r="C104" s="92" t="s">
        <v>161</v>
      </c>
      <c r="D104" s="18" t="s">
        <v>158</v>
      </c>
      <c r="E104" s="12" t="s">
        <v>159</v>
      </c>
      <c r="F104" s="13">
        <v>3520000</v>
      </c>
    </row>
    <row r="105" spans="1:6" ht="15.75" thickBot="1" x14ac:dyDescent="0.3">
      <c r="A105" s="90"/>
      <c r="B105" s="90"/>
      <c r="C105" s="94"/>
      <c r="D105" s="18" t="s">
        <v>160</v>
      </c>
      <c r="E105" s="12" t="s">
        <v>159</v>
      </c>
      <c r="F105" s="13">
        <v>880000</v>
      </c>
    </row>
    <row r="106" spans="1:6" ht="15.75" thickBot="1" x14ac:dyDescent="0.3">
      <c r="A106" s="90"/>
      <c r="B106" s="90"/>
      <c r="C106" s="98" t="s">
        <v>162</v>
      </c>
      <c r="D106" s="98" t="s">
        <v>158</v>
      </c>
      <c r="E106" s="70" t="s">
        <v>107</v>
      </c>
      <c r="F106" s="73">
        <v>18353769.175999999</v>
      </c>
    </row>
    <row r="107" spans="1:6" ht="15.75" thickBot="1" x14ac:dyDescent="0.3">
      <c r="A107" s="90"/>
      <c r="B107" s="90"/>
      <c r="C107" s="99"/>
      <c r="D107" s="100"/>
      <c r="E107" s="70" t="s">
        <v>108</v>
      </c>
      <c r="F107" s="73">
        <v>26811841.387200002</v>
      </c>
    </row>
    <row r="108" spans="1:6" ht="15.75" thickBot="1" x14ac:dyDescent="0.3">
      <c r="A108" s="90"/>
      <c r="B108" s="90"/>
      <c r="C108" s="99"/>
      <c r="D108" s="98" t="s">
        <v>160</v>
      </c>
      <c r="E108" s="70" t="s">
        <v>107</v>
      </c>
      <c r="F108" s="73">
        <v>4503039.6919999998</v>
      </c>
    </row>
    <row r="109" spans="1:6" ht="15.75" thickBot="1" x14ac:dyDescent="0.3">
      <c r="A109" s="90"/>
      <c r="B109" s="90"/>
      <c r="C109" s="100"/>
      <c r="D109" s="100"/>
      <c r="E109" s="70" t="s">
        <v>108</v>
      </c>
      <c r="F109" s="73">
        <v>6577436.7448000005</v>
      </c>
    </row>
    <row r="110" spans="1:6" ht="15.75" thickBot="1" x14ac:dyDescent="0.3">
      <c r="A110" s="91"/>
      <c r="B110" s="91"/>
      <c r="C110" s="18" t="s">
        <v>163</v>
      </c>
      <c r="D110" s="18" t="s">
        <v>158</v>
      </c>
      <c r="E110" s="12" t="s">
        <v>154</v>
      </c>
      <c r="F110" s="13">
        <v>2238199</v>
      </c>
    </row>
    <row r="111" spans="1:6" ht="15.75" thickBot="1" x14ac:dyDescent="0.3">
      <c r="A111" s="89" t="s">
        <v>164</v>
      </c>
      <c r="B111" s="89" t="s">
        <v>156</v>
      </c>
      <c r="C111" s="98" t="s">
        <v>165</v>
      </c>
      <c r="D111" s="98" t="s">
        <v>160</v>
      </c>
      <c r="E111" s="70" t="s">
        <v>50</v>
      </c>
      <c r="F111" s="71">
        <v>3276265</v>
      </c>
    </row>
    <row r="112" spans="1:6" ht="15.75" thickBot="1" x14ac:dyDescent="0.3">
      <c r="A112" s="90"/>
      <c r="B112" s="90"/>
      <c r="C112" s="99"/>
      <c r="D112" s="99"/>
      <c r="E112" s="70" t="s">
        <v>100</v>
      </c>
      <c r="F112" s="71">
        <v>6552532</v>
      </c>
    </row>
    <row r="113" spans="1:9" ht="15.75" thickBot="1" x14ac:dyDescent="0.3">
      <c r="A113" s="90"/>
      <c r="B113" s="90"/>
      <c r="C113" s="99"/>
      <c r="D113" s="99"/>
      <c r="E113" s="70" t="s">
        <v>107</v>
      </c>
      <c r="F113" s="71">
        <v>3276265</v>
      </c>
    </row>
    <row r="114" spans="1:9" ht="15.75" thickBot="1" x14ac:dyDescent="0.3">
      <c r="A114" s="90"/>
      <c r="B114" s="90"/>
      <c r="C114" s="99"/>
      <c r="D114" s="99"/>
      <c r="E114" s="70" t="s">
        <v>108</v>
      </c>
      <c r="F114" s="71">
        <v>3276265</v>
      </c>
    </row>
    <row r="115" spans="1:9" ht="15.75" thickBot="1" x14ac:dyDescent="0.3">
      <c r="A115" s="91"/>
      <c r="B115" s="91"/>
      <c r="C115" s="100"/>
      <c r="D115" s="100"/>
      <c r="E115" s="70" t="s">
        <v>154</v>
      </c>
      <c r="F115" s="71">
        <v>3618673</v>
      </c>
    </row>
    <row r="116" spans="1:9" ht="15.75" thickBot="1" x14ac:dyDescent="0.3">
      <c r="A116" s="89" t="s">
        <v>166</v>
      </c>
      <c r="B116" s="89" t="s">
        <v>91</v>
      </c>
      <c r="C116" s="18" t="s">
        <v>167</v>
      </c>
      <c r="D116" s="18" t="s">
        <v>119</v>
      </c>
      <c r="E116" s="12" t="s">
        <v>120</v>
      </c>
      <c r="F116" s="13">
        <v>500307</v>
      </c>
    </row>
    <row r="117" spans="1:9" ht="15.75" thickBot="1" x14ac:dyDescent="0.3">
      <c r="A117" s="90"/>
      <c r="B117" s="90"/>
      <c r="C117" s="98" t="s">
        <v>168</v>
      </c>
      <c r="D117" s="98" t="s">
        <v>128</v>
      </c>
      <c r="E117" s="70" t="s">
        <v>129</v>
      </c>
      <c r="F117" s="71">
        <v>891769</v>
      </c>
    </row>
    <row r="118" spans="1:9" ht="15.75" thickBot="1" x14ac:dyDescent="0.3">
      <c r="A118" s="90"/>
      <c r="B118" s="90"/>
      <c r="C118" s="100"/>
      <c r="D118" s="100"/>
      <c r="E118" s="70" t="s">
        <v>126</v>
      </c>
      <c r="F118" s="71">
        <v>8520717</v>
      </c>
    </row>
    <row r="119" spans="1:9" ht="15.75" thickBot="1" x14ac:dyDescent="0.3">
      <c r="A119" s="90"/>
      <c r="B119" s="90"/>
      <c r="C119" s="18" t="s">
        <v>169</v>
      </c>
      <c r="D119" s="18" t="s">
        <v>132</v>
      </c>
      <c r="E119" s="12" t="s">
        <v>133</v>
      </c>
      <c r="F119" s="13">
        <v>1251385</v>
      </c>
    </row>
    <row r="120" spans="1:9" ht="15.75" thickBot="1" x14ac:dyDescent="0.3">
      <c r="A120" s="90"/>
      <c r="B120" s="90"/>
      <c r="C120" s="72" t="s">
        <v>170</v>
      </c>
      <c r="D120" s="72" t="s">
        <v>143</v>
      </c>
      <c r="E120" s="70" t="s">
        <v>144</v>
      </c>
      <c r="F120" s="71">
        <v>1730770</v>
      </c>
    </row>
    <row r="121" spans="1:9" ht="15.75" thickBot="1" x14ac:dyDescent="0.3">
      <c r="A121" s="90"/>
      <c r="B121" s="90"/>
      <c r="C121" s="68" t="s">
        <v>171</v>
      </c>
      <c r="D121" s="68" t="s">
        <v>148</v>
      </c>
      <c r="E121" s="12" t="s">
        <v>152</v>
      </c>
      <c r="F121" s="13">
        <v>5455449.2999999998</v>
      </c>
      <c r="H121" s="17"/>
      <c r="I121" s="4"/>
    </row>
    <row r="122" spans="1:9" ht="15.75" thickBot="1" x14ac:dyDescent="0.3">
      <c r="A122" s="90"/>
      <c r="B122" s="90"/>
      <c r="C122" s="89" t="s">
        <v>314</v>
      </c>
      <c r="D122" s="89" t="s">
        <v>148</v>
      </c>
      <c r="E122" s="10" t="s">
        <v>152</v>
      </c>
      <c r="F122" s="11">
        <v>11649602.699999999</v>
      </c>
      <c r="H122" s="17"/>
      <c r="I122" s="17"/>
    </row>
    <row r="123" spans="1:9" ht="15.75" thickBot="1" x14ac:dyDescent="0.3">
      <c r="A123" s="91"/>
      <c r="B123" s="91"/>
      <c r="C123" s="91"/>
      <c r="D123" s="91"/>
      <c r="E123" s="10" t="s">
        <v>149</v>
      </c>
      <c r="F123" s="11">
        <v>0</v>
      </c>
    </row>
    <row r="124" spans="1:9" ht="15.75" thickBot="1" x14ac:dyDescent="0.3">
      <c r="A124" s="89" t="s">
        <v>172</v>
      </c>
      <c r="B124" s="95" t="s">
        <v>173</v>
      </c>
      <c r="C124" s="92" t="s">
        <v>174</v>
      </c>
      <c r="D124" s="92" t="s">
        <v>175</v>
      </c>
      <c r="E124" s="12" t="s">
        <v>176</v>
      </c>
      <c r="F124" s="25">
        <v>0</v>
      </c>
    </row>
    <row r="125" spans="1:9" ht="15.75" thickBot="1" x14ac:dyDescent="0.3">
      <c r="A125" s="90"/>
      <c r="B125" s="96"/>
      <c r="C125" s="93"/>
      <c r="D125" s="93"/>
      <c r="E125" s="12" t="s">
        <v>177</v>
      </c>
      <c r="F125" s="25">
        <v>0</v>
      </c>
    </row>
    <row r="126" spans="1:9" ht="15.75" thickBot="1" x14ac:dyDescent="0.3">
      <c r="A126" s="90"/>
      <c r="B126" s="96"/>
      <c r="C126" s="93"/>
      <c r="D126" s="93"/>
      <c r="E126" s="12" t="s">
        <v>121</v>
      </c>
      <c r="F126" s="25">
        <v>45000000</v>
      </c>
    </row>
    <row r="127" spans="1:9" ht="15.75" thickBot="1" x14ac:dyDescent="0.3">
      <c r="A127" s="90"/>
      <c r="B127" s="96"/>
      <c r="C127" s="93"/>
      <c r="D127" s="93"/>
      <c r="E127" s="12" t="s">
        <v>129</v>
      </c>
      <c r="F127" s="25">
        <v>4000000</v>
      </c>
    </row>
    <row r="128" spans="1:9" ht="15.75" thickBot="1" x14ac:dyDescent="0.3">
      <c r="A128" s="90"/>
      <c r="B128" s="96"/>
      <c r="C128" s="93"/>
      <c r="D128" s="93"/>
      <c r="E128" s="12" t="s">
        <v>126</v>
      </c>
      <c r="F128" s="25">
        <v>8000000</v>
      </c>
    </row>
    <row r="129" spans="1:6" ht="15.75" thickBot="1" x14ac:dyDescent="0.3">
      <c r="A129" s="90"/>
      <c r="B129" s="96"/>
      <c r="C129" s="93"/>
      <c r="D129" s="93"/>
      <c r="E129" s="12" t="s">
        <v>178</v>
      </c>
      <c r="F129" s="25">
        <v>2000000</v>
      </c>
    </row>
    <row r="130" spans="1:6" ht="15.75" thickBot="1" x14ac:dyDescent="0.3">
      <c r="A130" s="90"/>
      <c r="B130" s="96"/>
      <c r="C130" s="93"/>
      <c r="D130" s="93"/>
      <c r="E130" s="12" t="s">
        <v>133</v>
      </c>
      <c r="F130" s="25">
        <v>8000000</v>
      </c>
    </row>
    <row r="131" spans="1:6" ht="15.75" thickBot="1" x14ac:dyDescent="0.3">
      <c r="A131" s="90"/>
      <c r="B131" s="96"/>
      <c r="C131" s="93"/>
      <c r="D131" s="93"/>
      <c r="E131" s="12" t="s">
        <v>144</v>
      </c>
      <c r="F131" s="25">
        <v>8000000</v>
      </c>
    </row>
    <row r="132" spans="1:6" ht="15.75" thickBot="1" x14ac:dyDescent="0.3">
      <c r="A132" s="90"/>
      <c r="B132" s="96"/>
      <c r="C132" s="94"/>
      <c r="D132" s="94"/>
      <c r="E132" s="12" t="s">
        <v>149</v>
      </c>
      <c r="F132" s="25">
        <v>3000000</v>
      </c>
    </row>
    <row r="133" spans="1:6" ht="15.75" thickBot="1" x14ac:dyDescent="0.3">
      <c r="A133" s="90"/>
      <c r="B133" s="96"/>
      <c r="C133" s="89" t="s">
        <v>179</v>
      </c>
      <c r="D133" s="89" t="s">
        <v>175</v>
      </c>
      <c r="E133" s="10" t="s">
        <v>14</v>
      </c>
      <c r="F133" s="11">
        <v>15000000</v>
      </c>
    </row>
    <row r="134" spans="1:6" ht="15.75" thickBot="1" x14ac:dyDescent="0.3">
      <c r="A134" s="90"/>
      <c r="B134" s="96"/>
      <c r="C134" s="90"/>
      <c r="D134" s="90"/>
      <c r="E134" s="10" t="s">
        <v>180</v>
      </c>
      <c r="F134" s="11">
        <v>8000000</v>
      </c>
    </row>
    <row r="135" spans="1:6" ht="15.75" thickBot="1" x14ac:dyDescent="0.3">
      <c r="A135" s="90"/>
      <c r="B135" s="96"/>
      <c r="C135" s="91"/>
      <c r="D135" s="91"/>
      <c r="E135" s="10" t="s">
        <v>25</v>
      </c>
      <c r="F135" s="11">
        <v>41320000</v>
      </c>
    </row>
    <row r="136" spans="1:6" ht="15.75" thickBot="1" x14ac:dyDescent="0.3">
      <c r="A136" s="90"/>
      <c r="B136" s="96"/>
      <c r="C136" s="92" t="s">
        <v>181</v>
      </c>
      <c r="D136" s="92" t="s">
        <v>175</v>
      </c>
      <c r="E136" s="12" t="s">
        <v>10</v>
      </c>
      <c r="F136" s="13">
        <v>13031424</v>
      </c>
    </row>
    <row r="137" spans="1:6" ht="15.75" thickBot="1" x14ac:dyDescent="0.3">
      <c r="A137" s="90"/>
      <c r="B137" s="96"/>
      <c r="C137" s="93"/>
      <c r="D137" s="93"/>
      <c r="E137" s="12" t="s">
        <v>19</v>
      </c>
      <c r="F137" s="13">
        <v>0</v>
      </c>
    </row>
    <row r="138" spans="1:6" ht="15.75" thickBot="1" x14ac:dyDescent="0.3">
      <c r="A138" s="90"/>
      <c r="B138" s="96"/>
      <c r="C138" s="93"/>
      <c r="D138" s="93"/>
      <c r="E138" s="12" t="s">
        <v>27</v>
      </c>
      <c r="F138" s="13">
        <v>2700000</v>
      </c>
    </row>
    <row r="139" spans="1:6" ht="15.75" thickBot="1" x14ac:dyDescent="0.3">
      <c r="A139" s="90"/>
      <c r="B139" s="96"/>
      <c r="C139" s="94"/>
      <c r="D139" s="94"/>
      <c r="E139" s="12" t="s">
        <v>28</v>
      </c>
      <c r="F139" s="13">
        <v>0</v>
      </c>
    </row>
    <row r="140" spans="1:6" ht="15.75" thickBot="1" x14ac:dyDescent="0.3">
      <c r="A140" s="90"/>
      <c r="B140" s="96"/>
      <c r="C140" s="89" t="s">
        <v>182</v>
      </c>
      <c r="D140" s="89" t="s">
        <v>175</v>
      </c>
      <c r="E140" s="10" t="s">
        <v>50</v>
      </c>
      <c r="F140" s="11">
        <v>7946290</v>
      </c>
    </row>
    <row r="141" spans="1:6" ht="15.75" thickBot="1" x14ac:dyDescent="0.3">
      <c r="A141" s="90"/>
      <c r="B141" s="96"/>
      <c r="C141" s="90"/>
      <c r="D141" s="90"/>
      <c r="E141" s="10" t="s">
        <v>183</v>
      </c>
      <c r="F141" s="11">
        <v>22000000</v>
      </c>
    </row>
    <row r="142" spans="1:6" ht="15.75" thickBot="1" x14ac:dyDescent="0.3">
      <c r="A142" s="90"/>
      <c r="B142" s="96"/>
      <c r="C142" s="91"/>
      <c r="D142" s="91"/>
      <c r="E142" s="10" t="s">
        <v>71</v>
      </c>
      <c r="F142" s="11">
        <v>2000000</v>
      </c>
    </row>
    <row r="143" spans="1:6" ht="15.75" thickBot="1" x14ac:dyDescent="0.3">
      <c r="A143" s="90"/>
      <c r="B143" s="96"/>
      <c r="C143" s="92" t="s">
        <v>184</v>
      </c>
      <c r="D143" s="92" t="s">
        <v>175</v>
      </c>
      <c r="E143" s="12" t="s">
        <v>76</v>
      </c>
      <c r="F143" s="13">
        <v>17201540</v>
      </c>
    </row>
    <row r="144" spans="1:6" ht="15.75" thickBot="1" x14ac:dyDescent="0.3">
      <c r="A144" s="90"/>
      <c r="B144" s="96"/>
      <c r="C144" s="93"/>
      <c r="D144" s="93"/>
      <c r="E144" s="12" t="s">
        <v>77</v>
      </c>
      <c r="F144" s="13">
        <v>25000000</v>
      </c>
    </row>
    <row r="145" spans="1:6" ht="15.75" thickBot="1" x14ac:dyDescent="0.3">
      <c r="A145" s="90"/>
      <c r="B145" s="96"/>
      <c r="C145" s="94"/>
      <c r="D145" s="94"/>
      <c r="E145" s="12" t="s">
        <v>78</v>
      </c>
      <c r="F145" s="13">
        <v>16000000</v>
      </c>
    </row>
    <row r="146" spans="1:6" ht="15.75" thickBot="1" x14ac:dyDescent="0.3">
      <c r="A146" s="90"/>
      <c r="B146" s="96"/>
      <c r="C146" s="89" t="s">
        <v>185</v>
      </c>
      <c r="D146" s="89" t="s">
        <v>175</v>
      </c>
      <c r="E146" s="10" t="s">
        <v>38</v>
      </c>
      <c r="F146" s="11">
        <v>6000000</v>
      </c>
    </row>
    <row r="147" spans="1:6" ht="15.75" thickBot="1" x14ac:dyDescent="0.3">
      <c r="A147" s="90"/>
      <c r="B147" s="96"/>
      <c r="C147" s="90"/>
      <c r="D147" s="90"/>
      <c r="E147" s="10" t="s">
        <v>36</v>
      </c>
      <c r="F147" s="11">
        <v>29765356</v>
      </c>
    </row>
    <row r="148" spans="1:6" ht="15.75" thickBot="1" x14ac:dyDescent="0.3">
      <c r="A148" s="90"/>
      <c r="B148" s="96"/>
      <c r="C148" s="90"/>
      <c r="D148" s="90"/>
      <c r="E148" s="10" t="s">
        <v>43</v>
      </c>
      <c r="F148" s="11">
        <v>4000000</v>
      </c>
    </row>
    <row r="149" spans="1:6" ht="15.75" thickBot="1" x14ac:dyDescent="0.3">
      <c r="A149" s="90"/>
      <c r="B149" s="96"/>
      <c r="C149" s="90"/>
      <c r="D149" s="90"/>
      <c r="E149" s="10" t="s">
        <v>44</v>
      </c>
      <c r="F149" s="11">
        <v>48000000</v>
      </c>
    </row>
    <row r="150" spans="1:6" ht="15.75" thickBot="1" x14ac:dyDescent="0.3">
      <c r="A150" s="90"/>
      <c r="B150" s="96"/>
      <c r="C150" s="90"/>
      <c r="D150" s="90"/>
      <c r="E150" s="10" t="s">
        <v>45</v>
      </c>
      <c r="F150" s="11">
        <v>3000000</v>
      </c>
    </row>
    <row r="151" spans="1:6" ht="15.75" thickBot="1" x14ac:dyDescent="0.3">
      <c r="A151" s="90"/>
      <c r="B151" s="96"/>
      <c r="C151" s="91"/>
      <c r="D151" s="91"/>
      <c r="E151" s="10" t="s">
        <v>41</v>
      </c>
      <c r="F151" s="11">
        <v>3500000</v>
      </c>
    </row>
    <row r="152" spans="1:6" ht="15.75" thickBot="1" x14ac:dyDescent="0.3">
      <c r="A152" s="90"/>
      <c r="B152" s="96"/>
      <c r="C152" s="92" t="s">
        <v>186</v>
      </c>
      <c r="D152" s="92" t="s">
        <v>175</v>
      </c>
      <c r="E152" s="12" t="s">
        <v>96</v>
      </c>
      <c r="F152" s="13">
        <v>5000000</v>
      </c>
    </row>
    <row r="153" spans="1:6" ht="15.75" thickBot="1" x14ac:dyDescent="0.3">
      <c r="A153" s="90"/>
      <c r="B153" s="96"/>
      <c r="C153" s="93"/>
      <c r="D153" s="93"/>
      <c r="E153" s="12" t="s">
        <v>100</v>
      </c>
      <c r="F153" s="13">
        <v>6000000</v>
      </c>
    </row>
    <row r="154" spans="1:6" ht="15.75" thickBot="1" x14ac:dyDescent="0.3">
      <c r="A154" s="90"/>
      <c r="B154" s="96"/>
      <c r="C154" s="94"/>
      <c r="D154" s="94"/>
      <c r="E154" s="12" t="s">
        <v>159</v>
      </c>
      <c r="F154" s="13">
        <v>29751499</v>
      </c>
    </row>
    <row r="155" spans="1:6" ht="15.75" thickBot="1" x14ac:dyDescent="0.3">
      <c r="A155" s="91"/>
      <c r="B155" s="97"/>
      <c r="C155" s="69" t="s">
        <v>322</v>
      </c>
      <c r="D155" s="69" t="s">
        <v>175</v>
      </c>
      <c r="E155" s="70" t="s">
        <v>25</v>
      </c>
      <c r="F155" s="71">
        <v>15000000</v>
      </c>
    </row>
    <row r="156" spans="1:6" ht="15.75" thickBot="1" x14ac:dyDescent="0.3">
      <c r="A156" s="89" t="s">
        <v>187</v>
      </c>
      <c r="B156" s="89" t="s">
        <v>188</v>
      </c>
      <c r="C156" s="92" t="s">
        <v>189</v>
      </c>
      <c r="D156" s="92" t="s">
        <v>190</v>
      </c>
      <c r="E156" s="12" t="s">
        <v>191</v>
      </c>
      <c r="F156" s="13">
        <v>3440000</v>
      </c>
    </row>
    <row r="157" spans="1:6" ht="15.75" thickBot="1" x14ac:dyDescent="0.3">
      <c r="A157" s="90"/>
      <c r="B157" s="90"/>
      <c r="C157" s="93"/>
      <c r="D157" s="93"/>
      <c r="E157" s="12" t="s">
        <v>192</v>
      </c>
      <c r="F157" s="13">
        <v>44864768</v>
      </c>
    </row>
    <row r="158" spans="1:6" ht="15.75" thickBot="1" x14ac:dyDescent="0.3">
      <c r="A158" s="90"/>
      <c r="B158" s="90"/>
      <c r="C158" s="93"/>
      <c r="D158" s="93"/>
      <c r="E158" s="12" t="s">
        <v>193</v>
      </c>
      <c r="F158" s="13">
        <v>1200000</v>
      </c>
    </row>
    <row r="159" spans="1:6" ht="15.75" thickBot="1" x14ac:dyDescent="0.3">
      <c r="A159" s="91"/>
      <c r="B159" s="91"/>
      <c r="C159" s="94"/>
      <c r="D159" s="94"/>
      <c r="E159" s="12" t="s">
        <v>194</v>
      </c>
      <c r="F159" s="13">
        <v>450000</v>
      </c>
    </row>
    <row r="160" spans="1:6" ht="15.75" thickBot="1" x14ac:dyDescent="0.3">
      <c r="A160" s="9" t="s">
        <v>195</v>
      </c>
      <c r="B160" s="9" t="s">
        <v>188</v>
      </c>
      <c r="C160" s="72" t="s">
        <v>196</v>
      </c>
      <c r="D160" s="72" t="s">
        <v>190</v>
      </c>
      <c r="E160" s="70" t="s">
        <v>192</v>
      </c>
      <c r="F160" s="71">
        <v>19759745</v>
      </c>
    </row>
    <row r="161" spans="1:6" ht="15.75" thickBot="1" x14ac:dyDescent="0.3">
      <c r="A161" s="89" t="s">
        <v>197</v>
      </c>
      <c r="B161" s="89" t="s">
        <v>188</v>
      </c>
      <c r="C161" s="92" t="s">
        <v>198</v>
      </c>
      <c r="D161" s="92" t="s">
        <v>190</v>
      </c>
      <c r="E161" s="12" t="s">
        <v>191</v>
      </c>
      <c r="F161" s="13">
        <v>370000</v>
      </c>
    </row>
    <row r="162" spans="1:6" ht="15.75" thickBot="1" x14ac:dyDescent="0.3">
      <c r="A162" s="90"/>
      <c r="B162" s="90"/>
      <c r="C162" s="93"/>
      <c r="D162" s="93"/>
      <c r="E162" s="12" t="s">
        <v>192</v>
      </c>
      <c r="F162" s="13">
        <v>15852338</v>
      </c>
    </row>
    <row r="163" spans="1:6" ht="15.75" thickBot="1" x14ac:dyDescent="0.3">
      <c r="A163" s="90"/>
      <c r="B163" s="90"/>
      <c r="C163" s="93"/>
      <c r="D163" s="93"/>
      <c r="E163" s="12" t="s">
        <v>193</v>
      </c>
      <c r="F163" s="13">
        <v>230000</v>
      </c>
    </row>
    <row r="164" spans="1:6" ht="15.75" thickBot="1" x14ac:dyDescent="0.3">
      <c r="A164" s="91"/>
      <c r="B164" s="91"/>
      <c r="C164" s="94"/>
      <c r="D164" s="94"/>
      <c r="E164" s="12" t="s">
        <v>194</v>
      </c>
      <c r="F164" s="13">
        <v>140000</v>
      </c>
    </row>
    <row r="165" spans="1:6" x14ac:dyDescent="0.25">
      <c r="F165" s="26"/>
    </row>
  </sheetData>
  <mergeCells count="112"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D84:D85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C99:C100"/>
    <mergeCell ref="D99:D100"/>
    <mergeCell ref="A74:A101"/>
    <mergeCell ref="B74:B101"/>
    <mergeCell ref="A102:A110"/>
    <mergeCell ref="B102:B110"/>
    <mergeCell ref="C102:C103"/>
    <mergeCell ref="C104:C105"/>
    <mergeCell ref="C106:C109"/>
    <mergeCell ref="D106:D107"/>
    <mergeCell ref="D108:D109"/>
    <mergeCell ref="C86:C87"/>
    <mergeCell ref="D86:D87"/>
    <mergeCell ref="C89:C90"/>
    <mergeCell ref="D89:D90"/>
    <mergeCell ref="C93:C94"/>
    <mergeCell ref="D93:D94"/>
    <mergeCell ref="C74:C75"/>
    <mergeCell ref="D74:D75"/>
    <mergeCell ref="C76:C77"/>
    <mergeCell ref="D76:D77"/>
    <mergeCell ref="C79:C81"/>
    <mergeCell ref="D79:D81"/>
    <mergeCell ref="C84:C85"/>
    <mergeCell ref="A111:A115"/>
    <mergeCell ref="B111:B115"/>
    <mergeCell ref="C111:C115"/>
    <mergeCell ref="D111:D115"/>
    <mergeCell ref="A116:A123"/>
    <mergeCell ref="B116:B123"/>
    <mergeCell ref="C117:C118"/>
    <mergeCell ref="D117:D118"/>
    <mergeCell ref="C122:C123"/>
    <mergeCell ref="D122:D123"/>
    <mergeCell ref="A156:A159"/>
    <mergeCell ref="B156:B159"/>
    <mergeCell ref="C156:C159"/>
    <mergeCell ref="D156:D159"/>
    <mergeCell ref="A124:A155"/>
    <mergeCell ref="B124:B155"/>
    <mergeCell ref="A161:A164"/>
    <mergeCell ref="B161:B164"/>
    <mergeCell ref="C161:C164"/>
    <mergeCell ref="D161:D164"/>
    <mergeCell ref="C143:C145"/>
    <mergeCell ref="D143:D145"/>
    <mergeCell ref="C146:C151"/>
    <mergeCell ref="D146:D151"/>
    <mergeCell ref="C152:C154"/>
    <mergeCell ref="D152:D154"/>
    <mergeCell ref="C124:C132"/>
    <mergeCell ref="D124:D132"/>
    <mergeCell ref="C133:C135"/>
    <mergeCell ref="D133:D135"/>
    <mergeCell ref="C136:C139"/>
    <mergeCell ref="D136:D139"/>
    <mergeCell ref="C140:C142"/>
    <mergeCell ref="D140:D142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Instytucja Zarządzająca</cp:lastModifiedBy>
  <cp:lastPrinted>2023-03-03T09:08:59Z</cp:lastPrinted>
  <dcterms:created xsi:type="dcterms:W3CDTF">2023-01-18T08:42:02Z</dcterms:created>
  <dcterms:modified xsi:type="dcterms:W3CDTF">2026-01-19T12:01:10Z</dcterms:modified>
</cp:coreProperties>
</file>