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UWRPO\UWRPO 2021-2027\1. UWRPO\36. SZOP FEW 36_\"/>
    </mc:Choice>
  </mc:AlternateContent>
  <xr:revisionPtr revIDLastSave="0" documentId="13_ncr:1_{053F4887-03D1-4255-9AB6-553BD8B3B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 1" sheetId="2" r:id="rId1"/>
    <sheet name="zał 2" sheetId="1" r:id="rId2"/>
  </sheets>
  <definedNames>
    <definedName name="_xlnm.Print_Area" localSheetId="0">'zał 1'!$A$1:$P$87</definedName>
    <definedName name="_xlnm.Print_Area" localSheetId="1">'zał 2'!$A$1:$F$165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85" i="2"/>
  <c r="D86" i="2"/>
  <c r="K87" i="2"/>
  <c r="N87" i="2"/>
  <c r="M87" i="2"/>
  <c r="L87" i="2"/>
  <c r="F87" i="2"/>
  <c r="J83" i="2"/>
  <c r="I83" i="2" s="1"/>
  <c r="J84" i="2"/>
  <c r="J85" i="2"/>
  <c r="I85" i="2" s="1"/>
  <c r="J86" i="2"/>
  <c r="I86" i="2" s="1"/>
  <c r="I84" i="2"/>
  <c r="D83" i="2"/>
  <c r="D79" i="2"/>
  <c r="O84" i="2" l="1"/>
  <c r="O85" i="2"/>
  <c r="O86" i="2"/>
  <c r="O83" i="2"/>
  <c r="J79" i="2"/>
  <c r="I79" i="2" s="1"/>
  <c r="O79" i="2" s="1"/>
  <c r="D56" i="2"/>
  <c r="J56" i="2"/>
  <c r="I56" i="2" s="1"/>
  <c r="O56" i="2" l="1"/>
  <c r="D16" i="2" l="1"/>
  <c r="D33" i="2" l="1"/>
  <c r="D75" i="2" l="1"/>
  <c r="D76" i="2"/>
  <c r="D77" i="2"/>
  <c r="D37" i="2" l="1"/>
  <c r="J37" i="2"/>
  <c r="I37" i="2" s="1"/>
  <c r="D38" i="2"/>
  <c r="J38" i="2"/>
  <c r="I38" i="2" s="1"/>
  <c r="D39" i="2"/>
  <c r="J39" i="2"/>
  <c r="I39" i="2" s="1"/>
  <c r="D40" i="2"/>
  <c r="J40" i="2"/>
  <c r="I40" i="2" s="1"/>
  <c r="O40" i="2" s="1"/>
  <c r="D41" i="2"/>
  <c r="J41" i="2"/>
  <c r="I41" i="2" s="1"/>
  <c r="D42" i="2"/>
  <c r="J42" i="2"/>
  <c r="I42" i="2" s="1"/>
  <c r="D43" i="2"/>
  <c r="J43" i="2"/>
  <c r="I43" i="2" s="1"/>
  <c r="O43" i="2" s="1"/>
  <c r="D44" i="2"/>
  <c r="J44" i="2"/>
  <c r="I44" i="2" s="1"/>
  <c r="D45" i="2"/>
  <c r="J45" i="2"/>
  <c r="I45" i="2" s="1"/>
  <c r="D46" i="2"/>
  <c r="J46" i="2"/>
  <c r="I46" i="2" s="1"/>
  <c r="D47" i="2"/>
  <c r="J47" i="2"/>
  <c r="I47" i="2" s="1"/>
  <c r="O47" i="2" s="1"/>
  <c r="D48" i="2"/>
  <c r="J48" i="2"/>
  <c r="I48" i="2" s="1"/>
  <c r="O48" i="2" s="1"/>
  <c r="D49" i="2"/>
  <c r="J49" i="2"/>
  <c r="I49" i="2" s="1"/>
  <c r="D50" i="2"/>
  <c r="J50" i="2"/>
  <c r="I50" i="2" s="1"/>
  <c r="D51" i="2"/>
  <c r="J51" i="2"/>
  <c r="I51" i="2" s="1"/>
  <c r="D52" i="2"/>
  <c r="J52" i="2"/>
  <c r="I52" i="2" s="1"/>
  <c r="D53" i="2"/>
  <c r="J53" i="2"/>
  <c r="I53" i="2" s="1"/>
  <c r="D54" i="2"/>
  <c r="J54" i="2"/>
  <c r="I54" i="2" s="1"/>
  <c r="O54" i="2" s="1"/>
  <c r="D55" i="2"/>
  <c r="J55" i="2"/>
  <c r="I55" i="2" s="1"/>
  <c r="O41" i="2" l="1"/>
  <c r="O51" i="2"/>
  <c r="O42" i="2"/>
  <c r="O46" i="2"/>
  <c r="O52" i="2"/>
  <c r="O49" i="2"/>
  <c r="O50" i="2"/>
  <c r="O55" i="2"/>
  <c r="O45" i="2"/>
  <c r="O53" i="2"/>
  <c r="O39" i="2"/>
  <c r="O38" i="2"/>
  <c r="O44" i="2"/>
  <c r="O37" i="2"/>
  <c r="J36" i="2"/>
  <c r="I36" i="2" s="1"/>
  <c r="D36" i="2"/>
  <c r="J33" i="2"/>
  <c r="I33" i="2" s="1"/>
  <c r="O33" i="2" s="1"/>
  <c r="O36" i="2" l="1"/>
  <c r="D70" i="2"/>
  <c r="D69" i="2"/>
  <c r="H87" i="2" l="1"/>
  <c r="E87" i="2"/>
  <c r="J82" i="2"/>
  <c r="I82" i="2" s="1"/>
  <c r="D82" i="2"/>
  <c r="J81" i="2"/>
  <c r="I81" i="2" s="1"/>
  <c r="D81" i="2"/>
  <c r="J80" i="2"/>
  <c r="I80" i="2" s="1"/>
  <c r="D80" i="2"/>
  <c r="J78" i="2"/>
  <c r="I78" i="2" s="1"/>
  <c r="D78" i="2"/>
  <c r="J77" i="2"/>
  <c r="I77" i="2" s="1"/>
  <c r="J76" i="2"/>
  <c r="I76" i="2" s="1"/>
  <c r="J75" i="2"/>
  <c r="I75" i="2" s="1"/>
  <c r="J74" i="2"/>
  <c r="I74" i="2" s="1"/>
  <c r="D74" i="2"/>
  <c r="J73" i="2"/>
  <c r="I73" i="2" s="1"/>
  <c r="D73" i="2"/>
  <c r="J72" i="2"/>
  <c r="D72" i="2"/>
  <c r="D71" i="2"/>
  <c r="J70" i="2"/>
  <c r="J69" i="2"/>
  <c r="I69" i="2" s="1"/>
  <c r="O69" i="2" s="1"/>
  <c r="J68" i="2"/>
  <c r="I68" i="2" s="1"/>
  <c r="D68" i="2"/>
  <c r="J67" i="2"/>
  <c r="I67" i="2" s="1"/>
  <c r="D67" i="2"/>
  <c r="J66" i="2"/>
  <c r="I66" i="2" s="1"/>
  <c r="D66" i="2"/>
  <c r="J65" i="2"/>
  <c r="I65" i="2" s="1"/>
  <c r="D65" i="2"/>
  <c r="G87" i="2"/>
  <c r="J63" i="2"/>
  <c r="I63" i="2" s="1"/>
  <c r="D63" i="2"/>
  <c r="J62" i="2"/>
  <c r="I62" i="2" s="1"/>
  <c r="D62" i="2"/>
  <c r="J61" i="2"/>
  <c r="I61" i="2" s="1"/>
  <c r="D61" i="2"/>
  <c r="J60" i="2"/>
  <c r="I60" i="2" s="1"/>
  <c r="D60" i="2"/>
  <c r="J59" i="2"/>
  <c r="I59" i="2" s="1"/>
  <c r="D59" i="2"/>
  <c r="J58" i="2"/>
  <c r="I58" i="2" s="1"/>
  <c r="D58" i="2"/>
  <c r="J57" i="2"/>
  <c r="I57" i="2" s="1"/>
  <c r="D57" i="2"/>
  <c r="J35" i="2"/>
  <c r="I35" i="2" s="1"/>
  <c r="D35" i="2"/>
  <c r="J34" i="2"/>
  <c r="I34" i="2" s="1"/>
  <c r="D34" i="2"/>
  <c r="D32" i="2"/>
  <c r="J31" i="2"/>
  <c r="I31" i="2" s="1"/>
  <c r="D31" i="2"/>
  <c r="J30" i="2"/>
  <c r="I30" i="2" s="1"/>
  <c r="D30" i="2"/>
  <c r="D29" i="2"/>
  <c r="J28" i="2"/>
  <c r="I28" i="2" s="1"/>
  <c r="D28" i="2"/>
  <c r="J27" i="2"/>
  <c r="I27" i="2" s="1"/>
  <c r="D27" i="2"/>
  <c r="J26" i="2"/>
  <c r="I26" i="2" s="1"/>
  <c r="D26" i="2"/>
  <c r="J25" i="2"/>
  <c r="I25" i="2" s="1"/>
  <c r="D25" i="2"/>
  <c r="J24" i="2"/>
  <c r="I24" i="2" s="1"/>
  <c r="D24" i="2"/>
  <c r="J23" i="2"/>
  <c r="I23" i="2" s="1"/>
  <c r="D23" i="2"/>
  <c r="J22" i="2"/>
  <c r="I22" i="2" s="1"/>
  <c r="D22" i="2"/>
  <c r="J21" i="2"/>
  <c r="I21" i="2" s="1"/>
  <c r="D21" i="2"/>
  <c r="J20" i="2"/>
  <c r="I20" i="2" s="1"/>
  <c r="D20" i="2"/>
  <c r="J19" i="2"/>
  <c r="I19" i="2" s="1"/>
  <c r="D19" i="2"/>
  <c r="J18" i="2"/>
  <c r="I18" i="2" s="1"/>
  <c r="D18" i="2"/>
  <c r="J17" i="2"/>
  <c r="I17" i="2" s="1"/>
  <c r="D17" i="2"/>
  <c r="J16" i="2"/>
  <c r="I16" i="2" s="1"/>
  <c r="J15" i="2"/>
  <c r="I15" i="2" s="1"/>
  <c r="D15" i="2"/>
  <c r="J14" i="2"/>
  <c r="I14" i="2" s="1"/>
  <c r="D14" i="2"/>
  <c r="J13" i="2"/>
  <c r="I13" i="2" s="1"/>
  <c r="D13" i="2"/>
  <c r="J12" i="2"/>
  <c r="I12" i="2" s="1"/>
  <c r="D12" i="2"/>
  <c r="J11" i="2"/>
  <c r="I11" i="2" s="1"/>
  <c r="D11" i="2"/>
  <c r="J10" i="2"/>
  <c r="I10" i="2" s="1"/>
  <c r="D10" i="2"/>
  <c r="J9" i="2"/>
  <c r="I9" i="2" s="1"/>
  <c r="D9" i="2"/>
  <c r="J8" i="2"/>
  <c r="I8" i="2" s="1"/>
  <c r="D8" i="2"/>
  <c r="D7" i="2"/>
  <c r="O63" i="2" l="1"/>
  <c r="O62" i="2"/>
  <c r="O61" i="2"/>
  <c r="O15" i="2"/>
  <c r="O73" i="2"/>
  <c r="O14" i="2"/>
  <c r="O67" i="2"/>
  <c r="O74" i="2"/>
  <c r="O18" i="2"/>
  <c r="O25" i="2"/>
  <c r="O17" i="2"/>
  <c r="O23" i="2"/>
  <c r="O59" i="2"/>
  <c r="O28" i="2"/>
  <c r="O16" i="2"/>
  <c r="O24" i="2"/>
  <c r="O27" i="2"/>
  <c r="O21" i="2"/>
  <c r="O13" i="2"/>
  <c r="O19" i="2"/>
  <c r="O57" i="2"/>
  <c r="O60" i="2"/>
  <c r="O22" i="2"/>
  <c r="J32" i="2"/>
  <c r="I32" i="2" s="1"/>
  <c r="O32" i="2" s="1"/>
  <c r="J71" i="2"/>
  <c r="I71" i="2" s="1"/>
  <c r="O71" i="2" s="1"/>
  <c r="O75" i="2"/>
  <c r="O65" i="2"/>
  <c r="O68" i="2"/>
  <c r="O66" i="2"/>
  <c r="O11" i="2"/>
  <c r="O12" i="2"/>
  <c r="O20" i="2"/>
  <c r="O9" i="2"/>
  <c r="O26" i="2"/>
  <c r="O10" i="2"/>
  <c r="I70" i="2"/>
  <c r="O70" i="2" s="1"/>
  <c r="O31" i="2"/>
  <c r="O35" i="2"/>
  <c r="O58" i="2"/>
  <c r="O76" i="2"/>
  <c r="O78" i="2"/>
  <c r="O81" i="2"/>
  <c r="J29" i="2"/>
  <c r="I29" i="2" s="1"/>
  <c r="O29" i="2" s="1"/>
  <c r="O8" i="2"/>
  <c r="O30" i="2"/>
  <c r="O34" i="2"/>
  <c r="O77" i="2"/>
  <c r="O80" i="2"/>
  <c r="O82" i="2"/>
  <c r="J7" i="2"/>
  <c r="I7" i="2" s="1"/>
  <c r="O7" i="2" s="1"/>
  <c r="D64" i="2"/>
  <c r="D87" i="2" s="1"/>
  <c r="J64" i="2"/>
  <c r="I64" i="2" s="1"/>
  <c r="I72" i="2"/>
  <c r="O72" i="2" s="1"/>
  <c r="O64" i="2" l="1"/>
  <c r="J87" i="2"/>
  <c r="I87" i="2" l="1"/>
  <c r="O87" i="2" l="1"/>
</calcChain>
</file>

<file path=xl/sharedStrings.xml><?xml version="1.0" encoding="utf-8"?>
<sst xmlns="http://schemas.openxmlformats.org/spreadsheetml/2006/main" count="606" uniqueCount="329">
  <si>
    <t>Priorytet (numer)</t>
  </si>
  <si>
    <t>Cel Polityki (numer)</t>
  </si>
  <si>
    <t>Działanie (numer)</t>
  </si>
  <si>
    <t>Cel szczegółowy (numer)</t>
  </si>
  <si>
    <t>Zakres interwencji (kod)</t>
  </si>
  <si>
    <t>Orientacyjna alokacja UE (EUR)</t>
  </si>
  <si>
    <t>FEWP.01</t>
  </si>
  <si>
    <t>CP1</t>
  </si>
  <si>
    <t>FEWP.01.01</t>
  </si>
  <si>
    <t>EFRR.CP1.I</t>
  </si>
  <si>
    <t>004</t>
  </si>
  <si>
    <t>FEWP.01.02</t>
  </si>
  <si>
    <t>001</t>
  </si>
  <si>
    <t>002</t>
  </si>
  <si>
    <t>003</t>
  </si>
  <si>
    <t>015</t>
  </si>
  <si>
    <t>029</t>
  </si>
  <si>
    <t>FEWP.01.03</t>
  </si>
  <si>
    <t>EFRR.CP1.II</t>
  </si>
  <si>
    <t>016</t>
  </si>
  <si>
    <t>017</t>
  </si>
  <si>
    <t>019</t>
  </si>
  <si>
    <t>FEWP.01.04</t>
  </si>
  <si>
    <t>FEWP.01.05</t>
  </si>
  <si>
    <t>EFRR.CP1.III</t>
  </si>
  <si>
    <t>021</t>
  </si>
  <si>
    <t>FEWP.01.06</t>
  </si>
  <si>
    <t>020</t>
  </si>
  <si>
    <t>024</t>
  </si>
  <si>
    <t>026</t>
  </si>
  <si>
    <t>FEWP.01.07</t>
  </si>
  <si>
    <t>023</t>
  </si>
  <si>
    <t>FEWP.02</t>
  </si>
  <si>
    <t>CP2</t>
  </si>
  <si>
    <t>FEWP.02.01</t>
  </si>
  <si>
    <t>EFRR.CP2.I</t>
  </si>
  <si>
    <t>045</t>
  </si>
  <si>
    <t>FEWP.02.02</t>
  </si>
  <si>
    <t>042</t>
  </si>
  <si>
    <t>FEWP.02.03</t>
  </si>
  <si>
    <t>EFRR.CP2.II</t>
  </si>
  <si>
    <t>052</t>
  </si>
  <si>
    <t>FEWP.02.04</t>
  </si>
  <si>
    <t>047</t>
  </si>
  <si>
    <t>048</t>
  </si>
  <si>
    <t>050</t>
  </si>
  <si>
    <t>FEWP.02.05</t>
  </si>
  <si>
    <t>EFRR.CP2.IV</t>
  </si>
  <si>
    <t>058</t>
  </si>
  <si>
    <t>059</t>
  </si>
  <si>
    <t>060</t>
  </si>
  <si>
    <t>FEWP.02.06</t>
  </si>
  <si>
    <t>FEWP.02.07</t>
  </si>
  <si>
    <t>EFRR.CP2.V</t>
  </si>
  <si>
    <t>062</t>
  </si>
  <si>
    <t>063</t>
  </si>
  <si>
    <t>064</t>
  </si>
  <si>
    <t>065</t>
  </si>
  <si>
    <t>066</t>
  </si>
  <si>
    <t>FEWP.02.08</t>
  </si>
  <si>
    <t>EFRR.CP2.VI</t>
  </si>
  <si>
    <t>067</t>
  </si>
  <si>
    <t>069</t>
  </si>
  <si>
    <t>FEWP.02.09</t>
  </si>
  <si>
    <t>040</t>
  </si>
  <si>
    <t>075</t>
  </si>
  <si>
    <t>076</t>
  </si>
  <si>
    <t>FEWP.02.10</t>
  </si>
  <si>
    <t>EFRR.CP2.VII</t>
  </si>
  <si>
    <t>077</t>
  </si>
  <si>
    <t>079</t>
  </si>
  <si>
    <t>FEWP.03</t>
  </si>
  <si>
    <t>FEWP.03.01</t>
  </si>
  <si>
    <t>EFRR.CP2.VIII</t>
  </si>
  <si>
    <t>081</t>
  </si>
  <si>
    <t>082</t>
  </si>
  <si>
    <t>083</t>
  </si>
  <si>
    <t>086</t>
  </si>
  <si>
    <t>FEWP.03.02</t>
  </si>
  <si>
    <t>FEWP.04</t>
  </si>
  <si>
    <t>CP3</t>
  </si>
  <si>
    <t>FEWP.04.01</t>
  </si>
  <si>
    <t>EFRR.CP3.II</t>
  </si>
  <si>
    <t>090</t>
  </si>
  <si>
    <t>093</t>
  </si>
  <si>
    <t>FEWP.04.02</t>
  </si>
  <si>
    <t>102</t>
  </si>
  <si>
    <t>107</t>
  </si>
  <si>
    <t>FEWP.05</t>
  </si>
  <si>
    <t>CP4</t>
  </si>
  <si>
    <t>FEWP.05.01</t>
  </si>
  <si>
    <t>EFRR.CP4.II</t>
  </si>
  <si>
    <t>121</t>
  </si>
  <si>
    <t>122</t>
  </si>
  <si>
    <t>124</t>
  </si>
  <si>
    <t>FEWP.05.02</t>
  </si>
  <si>
    <t>EFRR.CP4.III</t>
  </si>
  <si>
    <t>126</t>
  </si>
  <si>
    <t>127</t>
  </si>
  <si>
    <t>FEWP.05.03</t>
  </si>
  <si>
    <t>EFRR.CP4.V</t>
  </si>
  <si>
    <t>128</t>
  </si>
  <si>
    <t>129</t>
  </si>
  <si>
    <t>FEWP.05.04</t>
  </si>
  <si>
    <t>EFRR.CP4.VI</t>
  </si>
  <si>
    <t>165</t>
  </si>
  <si>
    <t>166</t>
  </si>
  <si>
    <t>FEWP.06</t>
  </si>
  <si>
    <t>FEWP.06.01</t>
  </si>
  <si>
    <t>EFS+.CP4.A</t>
  </si>
  <si>
    <t>134</t>
  </si>
  <si>
    <t>136</t>
  </si>
  <si>
    <t>FEWP.06.02</t>
  </si>
  <si>
    <t>FEWP.06.03</t>
  </si>
  <si>
    <t>EFS+.CP4.C</t>
  </si>
  <si>
    <t>142</t>
  </si>
  <si>
    <t>FEWP.06.04</t>
  </si>
  <si>
    <t>EFS+.CP4.D</t>
  </si>
  <si>
    <t>144</t>
  </si>
  <si>
    <t>146</t>
  </si>
  <si>
    <t>147</t>
  </si>
  <si>
    <t>FEWP.06.05</t>
  </si>
  <si>
    <t>FEWP.06.06</t>
  </si>
  <si>
    <t>EFS+.CP4.E</t>
  </si>
  <si>
    <t>149</t>
  </si>
  <si>
    <t>FEWP.06.07</t>
  </si>
  <si>
    <t>EFS+.CP4.F</t>
  </si>
  <si>
    <t>148</t>
  </si>
  <si>
    <t>FEWP.06.08</t>
  </si>
  <si>
    <t>FEWP.06.09</t>
  </si>
  <si>
    <t>EFS+.CP4.G</t>
  </si>
  <si>
    <t>151</t>
  </si>
  <si>
    <t>FEWP.06.10</t>
  </si>
  <si>
    <t>EFS+.CP4.H</t>
  </si>
  <si>
    <t>153</t>
  </si>
  <si>
    <t>FEWP.06.11</t>
  </si>
  <si>
    <t>138</t>
  </si>
  <si>
    <t>FEWP.06.12</t>
  </si>
  <si>
    <t>EFS+.CP4.I</t>
  </si>
  <si>
    <t>157</t>
  </si>
  <si>
    <t>FEWP.06.13</t>
  </si>
  <si>
    <t>EFS+.CP4.K</t>
  </si>
  <si>
    <t>158</t>
  </si>
  <si>
    <t>160</t>
  </si>
  <si>
    <t>FEWP.06.14</t>
  </si>
  <si>
    <t>FEWP.06.15</t>
  </si>
  <si>
    <t>EFS+.CP4.L</t>
  </si>
  <si>
    <t>163</t>
  </si>
  <si>
    <t>FEWP.06.16</t>
  </si>
  <si>
    <t>FEWP.06.17</t>
  </si>
  <si>
    <t>152</t>
  </si>
  <si>
    <t>FEWP.06.18</t>
  </si>
  <si>
    <t>170</t>
  </si>
  <si>
    <t>FEWP.07</t>
  </si>
  <si>
    <t>CP5</t>
  </si>
  <si>
    <t>FEWP.07.01</t>
  </si>
  <si>
    <t>EFRR.CP5.I</t>
  </si>
  <si>
    <t>168</t>
  </si>
  <si>
    <t>EFRR.CP5.II</t>
  </si>
  <si>
    <t>FEWP.07.02</t>
  </si>
  <si>
    <t>FEWP.07.03</t>
  </si>
  <si>
    <t>FEWP.07.04</t>
  </si>
  <si>
    <t>FEWP.08</t>
  </si>
  <si>
    <t>FEWP.08.01</t>
  </si>
  <si>
    <t>FEWP.09</t>
  </si>
  <si>
    <t>FEWP.09.01</t>
  </si>
  <si>
    <t>FEWP.09.02</t>
  </si>
  <si>
    <t>FEWP.09.03</t>
  </si>
  <si>
    <t>FEWP.09.04</t>
  </si>
  <si>
    <t>FEWP.09.05</t>
  </si>
  <si>
    <t>FEWP.10.01</t>
  </si>
  <si>
    <t>FST.CP6.I</t>
  </si>
  <si>
    <t>150</t>
  </si>
  <si>
    <t>FEWP.10.02</t>
  </si>
  <si>
    <t>010</t>
  </si>
  <si>
    <t>FEWP.10.03</t>
  </si>
  <si>
    <t>FEWP.10.04</t>
  </si>
  <si>
    <t>073</t>
  </si>
  <si>
    <t>FEWP.10.05</t>
  </si>
  <si>
    <t>FEWP.10.06</t>
  </si>
  <si>
    <t>FEWP.10.07</t>
  </si>
  <si>
    <t>FEWP.11</t>
  </si>
  <si>
    <t>PT</t>
  </si>
  <si>
    <t>FEWP.11.01</t>
  </si>
  <si>
    <t>PT.1</t>
  </si>
  <si>
    <t>179</t>
  </si>
  <si>
    <t>180</t>
  </si>
  <si>
    <t>181</t>
  </si>
  <si>
    <t>182</t>
  </si>
  <si>
    <t>FEWP.12</t>
  </si>
  <si>
    <t>FEWP.12.01</t>
  </si>
  <si>
    <t>FEWP.13</t>
  </si>
  <si>
    <t>FEWP.13.01</t>
  </si>
  <si>
    <t>Priorytet
(numer)</t>
  </si>
  <si>
    <t>Cel szczegółowy
(numer)</t>
  </si>
  <si>
    <t>Kategorie regionów</t>
  </si>
  <si>
    <t>Wsparcie UE</t>
  </si>
  <si>
    <t>Wkład krajowy</t>
  </si>
  <si>
    <t>Krajowe środki publiczne</t>
  </si>
  <si>
    <t>Krajowe środki prywatne</t>
  </si>
  <si>
    <t>Finansowanie ogółem</t>
  </si>
  <si>
    <t>Wkład EBI</t>
  </si>
  <si>
    <t>ogółem</t>
  </si>
  <si>
    <t>FS</t>
  </si>
  <si>
    <t>EFRR</t>
  </si>
  <si>
    <t>EFS+</t>
  </si>
  <si>
    <t>FST (*)</t>
  </si>
  <si>
    <t>budżet</t>
  </si>
  <si>
    <t>budżet JST</t>
  </si>
  <si>
    <t>inne</t>
  </si>
  <si>
    <t>państwa (**)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</si>
  <si>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</si>
  <si>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</si>
  <si>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</si>
  <si>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</si>
  <si>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</si>
  <si>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</si>
  <si>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</si>
  <si>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</si>
  <si>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</si>
  <si>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</si>
  <si>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</si>
  <si>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</si>
  <si>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</si>
  <si>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=b+c+d+e</t>
  </si>
  <si>
    <t>=g+k</t>
  </si>
  <si>
    <t>=h+i+j</t>
  </si>
  <si>
    <t>=a+f</t>
  </si>
  <si>
    <t>Priorytet 1 FUNDUSZE EUROPEJSKIE DLA WIELKOPOLSKIEJ GOSPODARKI</t>
  </si>
  <si>
    <t>ND</t>
  </si>
  <si>
    <t>w okresie przejściowym</t>
  </si>
  <si>
    <t>Działanie 1.1 Wsparcie potencjału B+R podmiotów badawczych w regionie</t>
  </si>
  <si>
    <t>Działanie 1.2 Wsparcie działalności B+R przedsiębiorstw i konsorcjów przedsiębiorstw z organizacjami badawczymi, w tym w zakresie infrastruktury B+R</t>
  </si>
  <si>
    <t>Działanie 1.3 Rozwój e-usług i e-zasobów publicznych</t>
  </si>
  <si>
    <t xml:space="preserve">Działanie 1.4 Rozwój e-usług i e-zasobów publicznych w ramach ZIT </t>
  </si>
  <si>
    <t>Działanie 1.5 Wsparcie konkurencyjności i rozwoju przedsiębiorstw w dostosowaniu do wyzwań gospodarki - Instrumenty finansowe</t>
  </si>
  <si>
    <t>Działanie 1.6 Rozwój przedsiębiorstw poprzez wsparcie IOB/Klastry oraz wsparcie ich potencjału</t>
  </si>
  <si>
    <t>Działanie 1.7 Wzmocnienie procesu przedsiębiorczego odkrywania i promocja gospodarki w regionie</t>
  </si>
  <si>
    <t>Priorytet 2 FUNDUSZE EUROPEJSKIE DLA ZIELONEJ WIELKOPOLSKI</t>
  </si>
  <si>
    <t>Działanie 2.1 Wspieranie efektywności energetycznej i redukcji emisji gazów cieplarnianych</t>
  </si>
  <si>
    <t>Działanie 2.2 Wspieranie efektywności energetycznej i redukcji emisji gazów cieplarnianych - Instrumenty finansowe</t>
  </si>
  <si>
    <t>Działanie 2.3 Rozwój energii odnawialnej (OZE)</t>
  </si>
  <si>
    <t>Działanie 2.4 Rozwój energii odnawialnej (OZE) – Instrumenty Finansowe</t>
  </si>
  <si>
    <t>Działanie 2.5 Zwiększanie odporności na zmiany klimatu i klęski żywiołowe</t>
  </si>
  <si>
    <t>Działanie 2.6 Zwiększanie odporności na zmiany klimatu i klęski żywiołowe w ramach ZIT</t>
  </si>
  <si>
    <t>Działanie 2.7 Rozwój zrównoważonej gospodarki wodno – ściekowej</t>
  </si>
  <si>
    <t>Działanie 2.8 Wspieranie transformacji w kierunku gospodarki o obiegu zamkniętym i gospodarki zasobooszczędnej</t>
  </si>
  <si>
    <t>Działanie 2.9 Wspieranie transformacji w kierunku gospodarki o obiegu zamkniętym i gospodarki zasobooszczędnej – Instrumenty Finansowe</t>
  </si>
  <si>
    <t>Działanie 2.10 Ochrona i zachowanie przyrody wraz z rozwojem zielonej infrastruktury oraz ograniczeniem zanieczyszczeń</t>
  </si>
  <si>
    <t>Priorytet 3 FUNDUSZE EUROPEJSKIE DLA ZRÓWNOWAŻONEJ  MOBILNOŚCI MIEJSKIEJ W WIELKOPOLSCE</t>
  </si>
  <si>
    <t>Działanie 3.1 Rozwój zrównoważonej mobilności miejskiej</t>
  </si>
  <si>
    <t>Działanie 3.2 Rozwój zrównoważonej mobilności miejskiej w ramach ZIT</t>
  </si>
  <si>
    <t>Priorytet 4 LEPIEJ POŁĄCZONA WIELKOPOLSKA W UE</t>
  </si>
  <si>
    <t>Działanie 4.1 Infrastruktura drogowa</t>
  </si>
  <si>
    <t>Działanie 4.2 Transport kolejowy</t>
  </si>
  <si>
    <t>Priorytet 5 FUNDUSZE EUROPEJSKIE WSPIERAJĄCE SPOŁECZNĄ INFRASTRUKTURĘ DLA WIELKOPOLAN (EFRR)</t>
  </si>
  <si>
    <t>Działanie 5.1 Poprawa równego dostępu do wysokiej jakości kształcenia, szkolenia i uczenia się przez całe życie poprzez wsparcie infrastruktury edukacyjnej</t>
  </si>
  <si>
    <t>Działanie 5.2 Infrastruktura społeczna przyczyniająca się do włączenia społecznego</t>
  </si>
  <si>
    <t>Działanie 5.3 Infrastruktura ochrony zdrowia</t>
  </si>
  <si>
    <t>Działanie 5.4 Kultura i zrównoważona turystyka</t>
  </si>
  <si>
    <t>Priorytet 6 FUNDUSZE EUROPEJSKIE DLA WIELKOPOLSKI O SILNIEJSZYM WYMIARZE SPOŁECZNYM (EFS+)</t>
  </si>
  <si>
    <t>Działanie 6.1 Aktywizacja zawodowa osób bezrobotnych i poszukujących pracy – projekty PUP</t>
  </si>
  <si>
    <t>Działanie 6.2 Wsparcie w ramach OHP i mobilność w ramach sieci EURES</t>
  </si>
  <si>
    <t>Działanie 6.3 Wyrównywanie szans kobiet i mężczyzn na rynku pracy</t>
  </si>
  <si>
    <t>Działanie 6.4 Wsparcie pracowników i pracodawców</t>
  </si>
  <si>
    <t>Działanie 6.5 Wsparcie pracowników i pracodawców w ramach ZIT</t>
  </si>
  <si>
    <t>Działanie 6.6 Wsparcie systemu szkolnictwa ogólnego oraz systemu szkolnictwa zawodowego</t>
  </si>
  <si>
    <t>Działanie 6.9 Wspieranie uczenia się przez całe życie</t>
  </si>
  <si>
    <t>Działanie 6.10 Aktywna integracja</t>
  </si>
  <si>
    <t>Działanie 6.11 Podmioty ekonomii społecznej</t>
  </si>
  <si>
    <t>Działanie 6.12 Integracja społeczno-gospodarcza obywateli państw trzecich, w tym migrantów</t>
  </si>
  <si>
    <t>Działanie 6.13 Usługi społeczne i zdrowotne</t>
  </si>
  <si>
    <t>Działanie 6.14 Usługi społeczne i zdrowotne w ramach ZIT</t>
  </si>
  <si>
    <t>Działanie 6.15 Wsparcie rodziny i systemu pieczy zastępczej</t>
  </si>
  <si>
    <t>Działanie 6.16 Integracja społeczna i aktywizacja społeczna</t>
  </si>
  <si>
    <t xml:space="preserve">Działanie 6.17 Budowanie potencjału społeczeństwa obywatelskiego i partnerów społecznych </t>
  </si>
  <si>
    <t>Działanie 6.18 Integracja i aktywizacja społeczna oraz wsparcie potencjału w ramach ZIT</t>
  </si>
  <si>
    <t>Priorytet 7 FUNDUSZE EUROPEJSKIE NA WIELKOPOLSKIE INICJATYWY LOKALNE</t>
  </si>
  <si>
    <t xml:space="preserve">Działanie 7.1 Rewitalizacja </t>
  </si>
  <si>
    <t>Działanie 7.2 Rewitalizacja – Instrumenty finansowe</t>
  </si>
  <si>
    <t>Działanie 7.3 Kultura i turystyka</t>
  </si>
  <si>
    <t>Działanie 7.4 Wspieranie instrumentów terytorialnych ZIT</t>
  </si>
  <si>
    <t>Priorytet 8 ROZWÓJ LOKALNY KIEROWANY PRZEZ SPOŁECZNOŚĆ (EFRR)</t>
  </si>
  <si>
    <t>Działanie 8.1 Wspieranie rozwoju programowanego w Lokalnych Strategiach Rozwoju (RLKS)</t>
  </si>
  <si>
    <t>Priorytet 9 ROZWÓJ LOKALNY KIEROWANY PRZEZ SPOŁECZNOŚĆ (EFS+)</t>
  </si>
  <si>
    <t>Działanie 9.1 Wspieranie adaptacji do zmian oraz zdrowia na potrzeby rynku pracy (RLKS)</t>
  </si>
  <si>
    <t>Działanie 9.3 Wspieranie uczenia się przez całe życie w ramach rozwoju lokalnego (RLKS)</t>
  </si>
  <si>
    <t>Działanie 9.4 Usługi społeczne i zdrowotne w ramach rozwoju lokalnego (RLKS)</t>
  </si>
  <si>
    <t>Priorytet 10 SPRAWIEDLIWA TRANSFORMACJA WIELKOPOLSKI WSCHODNIEJ</t>
  </si>
  <si>
    <t xml:space="preserve">Działanie 10.1 Rynek pracy, kształcenie i aktywne społeczeństwo wspierające transformację gospodarki </t>
  </si>
  <si>
    <t>Działanie 10.2 Wsparcie inwestycji w MŚP i dużych przedsiębiorstwach</t>
  </si>
  <si>
    <t>Działanie 10.3 Budowa ekosystemu  instytucji otoczenia biznesu oraz wsparcie publicznej infrastruktury B+R i cyfryzacji administracji publicznej</t>
  </si>
  <si>
    <t>Działanie 10.4 Zregenerowane środowisko przyrodnicze</t>
  </si>
  <si>
    <t>Działanie 10.5 Sprawnie funkcjonujący i zdekarbonizowany transport publiczny</t>
  </si>
  <si>
    <t>Działanie 10.6 Przybliżenie Wielkopolski Wschodniej do osiągniecia neutralności klimatycznej</t>
  </si>
  <si>
    <t>Działanie 10.7 Infrastruktura na rzecz aktywnego społeczeństwa, edukacyjna oraz rewitalizacja wspierające transformację gospodarki</t>
  </si>
  <si>
    <t>Priorytet 11 Pomoc techniczna (EFRR)</t>
  </si>
  <si>
    <t>Priorytet 12 Pomoc techniczna (EFS+)</t>
  </si>
  <si>
    <t>Priorytet 13 Pomoc techniczna (FST)</t>
  </si>
  <si>
    <t>RAZEM</t>
  </si>
  <si>
    <t>EFRR.CP1.III
EFRR.CP1.I</t>
  </si>
  <si>
    <t>EFRR.CP5.I
EFRR.CP5.II</t>
  </si>
  <si>
    <t>Działanie 6.7 Edukacja przedszkolna, ogólna oraz kształcenie zawodowe</t>
  </si>
  <si>
    <t>Działanie 6.8 Edukacja przedszkolna, ogólna oraz kształcenie zawodowe w ramach ZIT</t>
  </si>
  <si>
    <t>Działanie 9.2 Edukacja przedszkolna, ogólna oraz kształcenie zawodowe w ramach rozwoju lokalnego</t>
  </si>
  <si>
    <t xml:space="preserve">Działanie 9.5 Zarządzanie Lokalnymi Strategiami Rozwoju </t>
  </si>
  <si>
    <t>Działanie 9.6 Aktywizacja społeczna osób najbardziej zagrożonych wykluczeniem społecznym, budowanie lokalnego potencjału społeczeństwa obywatelskiego</t>
  </si>
  <si>
    <t>FEWP.09.06</t>
  </si>
  <si>
    <t>Załącznik 1. Alokacja FEW 2021-2027 w podziale na działania, wsparcie UE i wkład krajowy (w EUR)</t>
  </si>
  <si>
    <t>Załącznik 2. Alokacja FEW 2021-2027 w podziale na działania i zakres interwencji</t>
  </si>
  <si>
    <t>Działanie 6.19 EURES dla Publicznych Służb Zatrudnienia</t>
  </si>
  <si>
    <t>EFS+.CP4.B</t>
  </si>
  <si>
    <t xml:space="preserve">Działanie 10.8 </t>
  </si>
  <si>
    <t>FEWP.06.19</t>
  </si>
  <si>
    <t>139</t>
  </si>
  <si>
    <t>FEWP.10.08</t>
  </si>
  <si>
    <t>Priorytet 14 Fundusze Europejskie dla zwiększenia zdolności przemysłowych w celu wspierania obronności Wielkopolski. Przemysł obronny</t>
  </si>
  <si>
    <t>Działanie 14.1 Zwiększanie zdolności technologicznych i przemysłowych w celu wspierania obronności Wielkopolski</t>
  </si>
  <si>
    <t>Priorytet 15 Fundusze Europejskie dla wzmocnienia bezpieczeństwa i odporności regionalnej Wielkopolski. Obronność</t>
  </si>
  <si>
    <t>Działanie 15.1 Wzmocnienie bezpieczeństwa i odporności regionalnej Wielkopolski</t>
  </si>
  <si>
    <t>EFRR.CP1.VII</t>
  </si>
  <si>
    <t>028</t>
  </si>
  <si>
    <t>EFRR.CP3.III</t>
  </si>
  <si>
    <t>197</t>
  </si>
  <si>
    <t>198</t>
  </si>
  <si>
    <t>FEWP.14</t>
  </si>
  <si>
    <t>FEWP.15</t>
  </si>
  <si>
    <t>FEWP.14.01</t>
  </si>
  <si>
    <t>FEWP.15.01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</si>
</sst>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[$€-1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12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 indent="2"/>
    </xf>
    <xf numFmtId="49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vertical="center" wrapText="1" indent="2"/>
    </xf>
    <xf numFmtId="9" fontId="0" fillId="0" borderId="0" xfId="1" applyFont="1"/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4" fontId="0" fillId="0" borderId="0" xfId="0" applyNumberFormat="1"/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 indent="2"/>
    </xf>
    <xf numFmtId="49" fontId="0" fillId="3" borderId="4" xfId="0" applyNumberForma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right" vertical="center" wrapText="1" indent="2"/>
    </xf>
    <xf numFmtId="164" fontId="4" fillId="0" borderId="1" xfId="0" applyNumberFormat="1" applyFont="1" applyBorder="1" applyAlignment="1">
      <alignment horizontal="right" vertical="center" wrapText="1" indent="2"/>
    </xf>
    <xf numFmtId="164" fontId="4" fillId="3" borderId="1" xfId="0" applyNumberFormat="1" applyFont="1" applyFill="1" applyBorder="1" applyAlignment="1">
      <alignment horizontal="right" vertical="center" wrapText="1" indent="2"/>
    </xf>
    <xf numFmtId="0" fontId="3" fillId="0" borderId="0" xfId="0" applyFont="1"/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0" xfId="0" quotePrefix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2" xfId="0" quotePrefix="1" applyFont="1" applyFill="1" applyBorder="1" applyAlignment="1">
      <alignment horizontal="center" vertical="center" wrapText="1"/>
    </xf>
    <xf numFmtId="0" fontId="5" fillId="5" borderId="12" xfId="0" quotePrefix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3" fontId="6" fillId="6" borderId="12" xfId="2" applyNumberFormat="1" applyFont="1" applyFill="1" applyBorder="1" applyAlignment="1">
      <alignment horizontal="right" vertical="center" wrapText="1"/>
    </xf>
    <xf numFmtId="3" fontId="6" fillId="6" borderId="10" xfId="2" applyNumberFormat="1" applyFont="1" applyFill="1" applyBorder="1" applyAlignment="1">
      <alignment horizontal="right" vertical="center" wrapText="1"/>
    </xf>
    <xf numFmtId="3" fontId="6" fillId="6" borderId="15" xfId="2" applyNumberFormat="1" applyFont="1" applyFill="1" applyBorder="1" applyAlignment="1">
      <alignment horizontal="right" vertical="center" wrapText="1"/>
    </xf>
    <xf numFmtId="3" fontId="6" fillId="5" borderId="15" xfId="2" applyNumberFormat="1" applyFont="1" applyFill="1" applyBorder="1" applyAlignment="1">
      <alignment horizontal="right" vertical="center" wrapText="1"/>
    </xf>
    <xf numFmtId="3" fontId="6" fillId="5" borderId="10" xfId="2" applyNumberFormat="1" applyFont="1" applyFill="1" applyBorder="1" applyAlignment="1">
      <alignment horizontal="right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vertical="center" wrapText="1"/>
    </xf>
    <xf numFmtId="3" fontId="7" fillId="6" borderId="5" xfId="2" applyNumberFormat="1" applyFont="1" applyFill="1" applyBorder="1" applyAlignment="1">
      <alignment horizontal="right" vertical="center" wrapText="1"/>
    </xf>
    <xf numFmtId="3" fontId="7" fillId="6" borderId="15" xfId="2" applyNumberFormat="1" applyFont="1" applyFill="1" applyBorder="1" applyAlignment="1">
      <alignment horizontal="right" vertical="center" wrapText="1"/>
    </xf>
    <xf numFmtId="3" fontId="7" fillId="5" borderId="15" xfId="2" applyNumberFormat="1" applyFont="1" applyFill="1" applyBorder="1" applyAlignment="1">
      <alignment horizontal="right" vertical="center" wrapText="1"/>
    </xf>
    <xf numFmtId="3" fontId="7" fillId="6" borderId="12" xfId="2" applyNumberFormat="1" applyFont="1" applyFill="1" applyBorder="1" applyAlignment="1">
      <alignment horizontal="right" vertical="center" wrapText="1"/>
    </xf>
    <xf numFmtId="3" fontId="7" fillId="0" borderId="15" xfId="2" applyNumberFormat="1" applyFont="1" applyFill="1" applyBorder="1" applyAlignment="1">
      <alignment horizontal="right" vertical="center" wrapText="1"/>
    </xf>
    <xf numFmtId="3" fontId="7" fillId="0" borderId="5" xfId="2" applyNumberFormat="1" applyFont="1" applyFill="1" applyBorder="1" applyAlignment="1">
      <alignment horizontal="right" vertical="center" wrapText="1"/>
    </xf>
    <xf numFmtId="3" fontId="7" fillId="6" borderId="10" xfId="2" applyNumberFormat="1" applyFont="1" applyFill="1" applyBorder="1" applyAlignment="1">
      <alignment horizontal="right" vertical="center" wrapText="1"/>
    </xf>
    <xf numFmtId="3" fontId="7" fillId="5" borderId="10" xfId="2" applyNumberFormat="1" applyFont="1" applyFill="1" applyBorder="1" applyAlignment="1">
      <alignment horizontal="right" vertical="center" wrapText="1"/>
    </xf>
    <xf numFmtId="3" fontId="7" fillId="5" borderId="5" xfId="2" applyNumberFormat="1" applyFont="1" applyFill="1" applyBorder="1" applyAlignment="1">
      <alignment horizontal="right" vertical="center" wrapText="1"/>
    </xf>
    <xf numFmtId="0" fontId="6" fillId="7" borderId="1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3" fontId="6" fillId="7" borderId="8" xfId="2" applyNumberFormat="1" applyFont="1" applyFill="1" applyBorder="1" applyAlignment="1">
      <alignment horizontal="right" vertical="center" wrapText="1"/>
    </xf>
    <xf numFmtId="0" fontId="8" fillId="6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3" fontId="8" fillId="0" borderId="15" xfId="2" applyNumberFormat="1" applyFont="1" applyFill="1" applyBorder="1" applyAlignment="1">
      <alignment horizontal="right" vertical="center" wrapText="1"/>
    </xf>
    <xf numFmtId="3" fontId="8" fillId="5" borderId="15" xfId="2" applyNumberFormat="1" applyFont="1" applyFill="1" applyBorder="1" applyAlignment="1">
      <alignment horizontal="right" vertical="center" wrapText="1"/>
    </xf>
    <xf numFmtId="3" fontId="9" fillId="0" borderId="12" xfId="2" applyNumberFormat="1" applyFont="1" applyFill="1" applyBorder="1" applyAlignment="1">
      <alignment horizontal="right" vertical="center" wrapText="1"/>
    </xf>
    <xf numFmtId="4" fontId="8" fillId="6" borderId="12" xfId="2" applyNumberFormat="1" applyFont="1" applyFill="1" applyBorder="1" applyAlignment="1">
      <alignment horizontal="right" vertical="center" wrapText="1"/>
    </xf>
    <xf numFmtId="4" fontId="8" fillId="0" borderId="12" xfId="2" applyNumberFormat="1" applyFont="1" applyFill="1" applyBorder="1" applyAlignment="1">
      <alignment horizontal="righ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right" vertical="center" wrapText="1" indent="2"/>
    </xf>
    <xf numFmtId="0" fontId="0" fillId="8" borderId="4" xfId="0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right" vertical="center" wrapText="1" indent="2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5" fillId="4" borderId="9" xfId="0" applyFont="1" applyFill="1" applyBorder="1" applyAlignment="1">
      <alignment horizontal="center" vertical="center" textRotation="90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horizontal="center" vertical="center" wrapText="1"/>
    </xf>
    <xf numFmtId="164" fontId="4" fillId="8" borderId="4" xfId="0" applyNumberFormat="1" applyFont="1" applyFill="1" applyBorder="1" applyAlignment="1">
      <alignment horizontal="center" vertical="center" wrapText="1"/>
    </xf>
    <xf numFmtId="49" fontId="4" fillId="8" borderId="2" xfId="0" applyNumberFormat="1" applyFont="1" applyFill="1" applyBorder="1" applyAlignment="1">
      <alignment horizontal="center" vertical="center" wrapText="1"/>
    </xf>
    <xf numFmtId="49" fontId="4" fillId="8" borderId="4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Dziesiętny" xfId="2" builtinId="3"/>
    <cellStyle name="Normalny" xfId="0" builtinId="0"/>
    <cellStyle name="Normalny 2" xfId="3" xr:uid="{8A2F132E-AD89-4766-9D78-1D9A126EC0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view="pageBreakPreview" zoomScale="70" zoomScaleNormal="70" zoomScaleSheetLayoutView="70" workbookViewId="0">
      <pane ySplit="6" topLeftCell="A31" activePane="bottomLeft" state="frozen"/>
      <selection pane="bottomLeft" activeCell="G55" sqref="G55"/>
    </sheetView>
  </sheetViews>
  <sheetFormatPr defaultRowHeight="15" x14ac:dyDescent="0.25"/>
  <cols>
    <col min="1" max="1" width="48" customWidth="1"/>
    <col min="2" max="2" width="16.28515625" customWidth="1"/>
    <col min="3" max="3" width="16.42578125" customWidth="1"/>
    <col min="4" max="4" width="17.28515625" bestFit="1" customWidth="1"/>
    <col min="6" max="7" width="17.28515625" bestFit="1" customWidth="1"/>
    <col min="8" max="8" width="15.140625" bestFit="1" customWidth="1"/>
    <col min="9" max="9" width="19.42578125" bestFit="1" customWidth="1"/>
    <col min="10" max="10" width="17.28515625" bestFit="1" customWidth="1"/>
    <col min="11" max="11" width="16" bestFit="1" customWidth="1"/>
    <col min="12" max="13" width="15.140625" bestFit="1" customWidth="1"/>
    <col min="14" max="14" width="17" customWidth="1"/>
    <col min="15" max="15" width="25.7109375" customWidth="1"/>
    <col min="16" max="16" width="13.85546875" bestFit="1" customWidth="1"/>
  </cols>
  <sheetData>
    <row r="1" spans="1:16" ht="15.75" thickBot="1" x14ac:dyDescent="0.3">
      <c r="A1" s="26" t="s">
        <v>308</v>
      </c>
    </row>
    <row r="2" spans="1:16" ht="16.5" thickBot="1" x14ac:dyDescent="0.3">
      <c r="A2" s="79" t="s">
        <v>193</v>
      </c>
      <c r="B2" s="79" t="s">
        <v>194</v>
      </c>
      <c r="C2" s="79" t="s">
        <v>195</v>
      </c>
      <c r="D2" s="83" t="s">
        <v>196</v>
      </c>
      <c r="E2" s="84"/>
      <c r="F2" s="84"/>
      <c r="G2" s="84"/>
      <c r="H2" s="85"/>
      <c r="I2" s="27" t="s">
        <v>197</v>
      </c>
      <c r="J2" s="83" t="s">
        <v>198</v>
      </c>
      <c r="K2" s="84"/>
      <c r="L2" s="84"/>
      <c r="M2" s="85"/>
      <c r="N2" s="90" t="s">
        <v>199</v>
      </c>
      <c r="O2" s="86" t="s">
        <v>200</v>
      </c>
      <c r="P2" s="86" t="s">
        <v>201</v>
      </c>
    </row>
    <row r="3" spans="1:16" ht="15.75" x14ac:dyDescent="0.25">
      <c r="A3" s="80"/>
      <c r="B3" s="80"/>
      <c r="C3" s="80"/>
      <c r="D3" s="86" t="s">
        <v>202</v>
      </c>
      <c r="E3" s="86" t="s">
        <v>203</v>
      </c>
      <c r="F3" s="86" t="s">
        <v>204</v>
      </c>
      <c r="G3" s="86" t="s">
        <v>205</v>
      </c>
      <c r="H3" s="86" t="s">
        <v>206</v>
      </c>
      <c r="I3" s="86" t="s">
        <v>202</v>
      </c>
      <c r="J3" s="90" t="s">
        <v>202</v>
      </c>
      <c r="K3" s="28" t="s">
        <v>207</v>
      </c>
      <c r="L3" s="86" t="s">
        <v>208</v>
      </c>
      <c r="M3" s="86" t="s">
        <v>209</v>
      </c>
      <c r="N3" s="92"/>
      <c r="O3" s="88"/>
      <c r="P3" s="88"/>
    </row>
    <row r="4" spans="1:16" ht="16.5" thickBot="1" x14ac:dyDescent="0.3">
      <c r="A4" s="80"/>
      <c r="B4" s="80"/>
      <c r="C4" s="80"/>
      <c r="D4" s="87"/>
      <c r="E4" s="87"/>
      <c r="F4" s="87"/>
      <c r="G4" s="87"/>
      <c r="H4" s="87"/>
      <c r="I4" s="87"/>
      <c r="J4" s="91"/>
      <c r="K4" s="29" t="s">
        <v>210</v>
      </c>
      <c r="L4" s="87"/>
      <c r="M4" s="87"/>
      <c r="N4" s="93"/>
      <c r="O4" s="89"/>
      <c r="P4" s="89"/>
    </row>
    <row r="5" spans="1:16" ht="16.5" thickBot="1" x14ac:dyDescent="0.3">
      <c r="A5" s="80"/>
      <c r="B5" s="80"/>
      <c r="C5" s="80"/>
      <c r="D5" s="29" t="s">
        <v>211</v>
      </c>
      <c r="E5" s="29" t="s">
        <v>212</v>
      </c>
      <c r="F5" s="29" t="s">
        <v>213</v>
      </c>
      <c r="G5" s="29" t="s">
        <v>214</v>
      </c>
      <c r="H5" s="29" t="s">
        <v>215</v>
      </c>
      <c r="I5" s="29" t="s">
        <v>216</v>
      </c>
      <c r="J5" s="30" t="s">
        <v>217</v>
      </c>
      <c r="K5" s="29" t="s">
        <v>218</v>
      </c>
      <c r="L5" s="29" t="s">
        <v>219</v>
      </c>
      <c r="M5" s="29" t="s">
        <v>220</v>
      </c>
      <c r="N5" s="30" t="s">
        <v>221</v>
      </c>
      <c r="O5" s="29" t="s">
        <v>222</v>
      </c>
      <c r="P5" s="29" t="s">
        <v>223</v>
      </c>
    </row>
    <row r="6" spans="1:16" ht="16.5" thickBot="1" x14ac:dyDescent="0.3">
      <c r="A6" s="81"/>
      <c r="B6" s="82"/>
      <c r="C6" s="82"/>
      <c r="D6" s="31" t="s">
        <v>224</v>
      </c>
      <c r="E6" s="32"/>
      <c r="F6" s="32"/>
      <c r="G6" s="32"/>
      <c r="H6" s="33"/>
      <c r="I6" s="34" t="s">
        <v>225</v>
      </c>
      <c r="J6" s="35" t="s">
        <v>226</v>
      </c>
      <c r="K6" s="33"/>
      <c r="L6" s="33"/>
      <c r="M6" s="33"/>
      <c r="N6" s="36"/>
      <c r="O6" s="34" t="s">
        <v>227</v>
      </c>
      <c r="P6" s="33"/>
    </row>
    <row r="7" spans="1:16" ht="48" thickBot="1" x14ac:dyDescent="0.3">
      <c r="A7" s="37" t="s">
        <v>228</v>
      </c>
      <c r="B7" s="38" t="s">
        <v>229</v>
      </c>
      <c r="C7" s="39" t="s">
        <v>230</v>
      </c>
      <c r="D7" s="40">
        <f>E7+F7+G7+H7</f>
        <v>125547968</v>
      </c>
      <c r="E7" s="40">
        <v>0</v>
      </c>
      <c r="F7" s="41">
        <v>125547968</v>
      </c>
      <c r="G7" s="40"/>
      <c r="H7" s="40"/>
      <c r="I7" s="42">
        <f>J7+N7</f>
        <v>53806272</v>
      </c>
      <c r="J7" s="43">
        <f>K7+L7+M7</f>
        <v>32283763</v>
      </c>
      <c r="K7" s="41">
        <v>680072</v>
      </c>
      <c r="L7" s="41">
        <v>14990810</v>
      </c>
      <c r="M7" s="41">
        <v>16612881</v>
      </c>
      <c r="N7" s="44">
        <v>21522509</v>
      </c>
      <c r="O7" s="40">
        <f>D7+I7</f>
        <v>179354240</v>
      </c>
      <c r="P7" s="40">
        <v>0</v>
      </c>
    </row>
    <row r="8" spans="1:16" ht="30.75" thickBot="1" x14ac:dyDescent="0.3">
      <c r="A8" s="45" t="s">
        <v>231</v>
      </c>
      <c r="B8" s="45" t="s">
        <v>9</v>
      </c>
      <c r="C8" s="46" t="s">
        <v>230</v>
      </c>
      <c r="D8" s="47">
        <f>E8+F8+G8+H8</f>
        <v>17397241</v>
      </c>
      <c r="E8" s="47">
        <v>0</v>
      </c>
      <c r="F8" s="48">
        <v>17397241</v>
      </c>
      <c r="G8" s="47"/>
      <c r="H8" s="47"/>
      <c r="I8" s="48">
        <f t="shared" ref="I8:I73" si="0">J8+N8</f>
        <v>7455960</v>
      </c>
      <c r="J8" s="49">
        <f t="shared" ref="J8:J73" si="1">K8+L8+M8</f>
        <v>337347</v>
      </c>
      <c r="K8" s="48">
        <v>0</v>
      </c>
      <c r="L8" s="48">
        <v>0</v>
      </c>
      <c r="M8" s="48">
        <v>337347</v>
      </c>
      <c r="N8" s="49">
        <v>7118613</v>
      </c>
      <c r="O8" s="40">
        <f t="shared" ref="O8:O73" si="2">D8+I8</f>
        <v>24853201</v>
      </c>
      <c r="P8" s="47">
        <v>0</v>
      </c>
    </row>
    <row r="9" spans="1:16" ht="60.75" thickBot="1" x14ac:dyDescent="0.3">
      <c r="A9" s="45" t="s">
        <v>232</v>
      </c>
      <c r="B9" s="45" t="s">
        <v>9</v>
      </c>
      <c r="C9" s="46" t="s">
        <v>230</v>
      </c>
      <c r="D9" s="47">
        <f t="shared" ref="D9:D14" si="3">E9+F9+G9+H9</f>
        <v>15988213</v>
      </c>
      <c r="E9" s="48">
        <v>0</v>
      </c>
      <c r="F9" s="48">
        <v>15988213</v>
      </c>
      <c r="G9" s="48"/>
      <c r="H9" s="48"/>
      <c r="I9" s="48">
        <f t="shared" si="0"/>
        <v>6852090</v>
      </c>
      <c r="J9" s="49">
        <f t="shared" si="1"/>
        <v>0</v>
      </c>
      <c r="K9" s="48">
        <v>0</v>
      </c>
      <c r="L9" s="48">
        <v>0</v>
      </c>
      <c r="M9" s="48">
        <v>0</v>
      </c>
      <c r="N9" s="49">
        <v>6852090</v>
      </c>
      <c r="O9" s="40">
        <f t="shared" si="2"/>
        <v>22840303</v>
      </c>
      <c r="P9" s="48">
        <v>0</v>
      </c>
    </row>
    <row r="10" spans="1:16" ht="30.75" thickBot="1" x14ac:dyDescent="0.3">
      <c r="A10" s="45" t="s">
        <v>233</v>
      </c>
      <c r="B10" s="45" t="s">
        <v>18</v>
      </c>
      <c r="C10" s="46" t="s">
        <v>230</v>
      </c>
      <c r="D10" s="47">
        <f t="shared" si="3"/>
        <v>21487709</v>
      </c>
      <c r="E10" s="48">
        <v>0</v>
      </c>
      <c r="F10" s="48">
        <v>21487709</v>
      </c>
      <c r="G10" s="48"/>
      <c r="H10" s="48"/>
      <c r="I10" s="48">
        <f t="shared" si="0"/>
        <v>9209019</v>
      </c>
      <c r="J10" s="49">
        <f t="shared" si="1"/>
        <v>6139346</v>
      </c>
      <c r="K10" s="48">
        <v>0</v>
      </c>
      <c r="L10" s="48">
        <v>3069673</v>
      </c>
      <c r="M10" s="48">
        <v>3069673</v>
      </c>
      <c r="N10" s="49">
        <v>3069673</v>
      </c>
      <c r="O10" s="40">
        <f t="shared" si="2"/>
        <v>30696728</v>
      </c>
      <c r="P10" s="48">
        <v>0</v>
      </c>
    </row>
    <row r="11" spans="1:16" ht="30.75" thickBot="1" x14ac:dyDescent="0.3">
      <c r="A11" s="45" t="s">
        <v>234</v>
      </c>
      <c r="B11" s="45" t="s">
        <v>18</v>
      </c>
      <c r="C11" s="46" t="s">
        <v>230</v>
      </c>
      <c r="D11" s="47">
        <f t="shared" si="3"/>
        <v>31873451</v>
      </c>
      <c r="E11" s="48">
        <v>0</v>
      </c>
      <c r="F11" s="48">
        <v>31873451</v>
      </c>
      <c r="G11" s="48"/>
      <c r="H11" s="48"/>
      <c r="I11" s="48">
        <f t="shared" si="0"/>
        <v>13660051</v>
      </c>
      <c r="J11" s="49">
        <f t="shared" si="1"/>
        <v>9910916</v>
      </c>
      <c r="K11" s="48">
        <v>0</v>
      </c>
      <c r="L11" s="48">
        <v>9562198</v>
      </c>
      <c r="M11" s="48">
        <v>348718</v>
      </c>
      <c r="N11" s="49">
        <v>3749135</v>
      </c>
      <c r="O11" s="40">
        <f t="shared" si="2"/>
        <v>45533502</v>
      </c>
      <c r="P11" s="48">
        <v>0</v>
      </c>
    </row>
    <row r="12" spans="1:16" ht="45.75" thickBot="1" x14ac:dyDescent="0.3">
      <c r="A12" s="45" t="s">
        <v>235</v>
      </c>
      <c r="B12" s="45" t="s">
        <v>24</v>
      </c>
      <c r="C12" s="46" t="s">
        <v>230</v>
      </c>
      <c r="D12" s="47">
        <f t="shared" si="3"/>
        <v>30000000</v>
      </c>
      <c r="E12" s="48">
        <v>0</v>
      </c>
      <c r="F12" s="48">
        <v>30000000</v>
      </c>
      <c r="G12" s="48"/>
      <c r="H12" s="48"/>
      <c r="I12" s="48">
        <f t="shared" si="0"/>
        <v>12857143</v>
      </c>
      <c r="J12" s="49">
        <f t="shared" si="1"/>
        <v>12857143</v>
      </c>
      <c r="K12" s="48">
        <v>0</v>
      </c>
      <c r="L12" s="48">
        <v>0</v>
      </c>
      <c r="M12" s="48">
        <v>12857143</v>
      </c>
      <c r="N12" s="49">
        <v>0</v>
      </c>
      <c r="O12" s="40">
        <f t="shared" si="2"/>
        <v>42857143</v>
      </c>
      <c r="P12" s="48">
        <v>0</v>
      </c>
    </row>
    <row r="13" spans="1:16" ht="45.75" thickBot="1" x14ac:dyDescent="0.3">
      <c r="A13" s="45" t="s">
        <v>236</v>
      </c>
      <c r="B13" s="45" t="s">
        <v>24</v>
      </c>
      <c r="C13" s="46" t="s">
        <v>230</v>
      </c>
      <c r="D13" s="47">
        <f t="shared" si="3"/>
        <v>3297163</v>
      </c>
      <c r="E13" s="48">
        <v>0</v>
      </c>
      <c r="F13" s="48">
        <v>3297163</v>
      </c>
      <c r="G13" s="48"/>
      <c r="H13" s="48"/>
      <c r="I13" s="48">
        <f t="shared" si="0"/>
        <v>1413070</v>
      </c>
      <c r="J13" s="49">
        <f t="shared" si="1"/>
        <v>680072</v>
      </c>
      <c r="K13" s="48">
        <v>680072</v>
      </c>
      <c r="L13" s="48">
        <v>0</v>
      </c>
      <c r="M13" s="48">
        <v>0</v>
      </c>
      <c r="N13" s="49">
        <v>732998</v>
      </c>
      <c r="O13" s="40">
        <f t="shared" si="2"/>
        <v>4710233</v>
      </c>
      <c r="P13" s="48">
        <v>0</v>
      </c>
    </row>
    <row r="14" spans="1:16" ht="45.75" thickBot="1" x14ac:dyDescent="0.3">
      <c r="A14" s="45" t="s">
        <v>237</v>
      </c>
      <c r="B14" s="45" t="s">
        <v>300</v>
      </c>
      <c r="C14" s="46" t="s">
        <v>230</v>
      </c>
      <c r="D14" s="48">
        <f t="shared" si="3"/>
        <v>5504191</v>
      </c>
      <c r="E14" s="48">
        <v>0</v>
      </c>
      <c r="F14" s="48">
        <v>5504191</v>
      </c>
      <c r="G14" s="48"/>
      <c r="H14" s="48"/>
      <c r="I14" s="48">
        <f t="shared" si="0"/>
        <v>2358939</v>
      </c>
      <c r="J14" s="49">
        <f t="shared" si="1"/>
        <v>2358939</v>
      </c>
      <c r="K14" s="48">
        <v>0</v>
      </c>
      <c r="L14" s="48">
        <v>2358939</v>
      </c>
      <c r="M14" s="48">
        <v>0</v>
      </c>
      <c r="N14" s="49">
        <v>0</v>
      </c>
      <c r="O14" s="40">
        <f t="shared" si="2"/>
        <v>7863130</v>
      </c>
      <c r="P14" s="48">
        <v>0</v>
      </c>
    </row>
    <row r="15" spans="1:16" ht="48" thickBot="1" x14ac:dyDescent="0.3">
      <c r="A15" s="38" t="s">
        <v>238</v>
      </c>
      <c r="B15" s="38" t="s">
        <v>229</v>
      </c>
      <c r="C15" s="39" t="s">
        <v>230</v>
      </c>
      <c r="D15" s="40">
        <f>E15+F15+G15+H15</f>
        <v>302993666</v>
      </c>
      <c r="E15" s="40">
        <v>0</v>
      </c>
      <c r="F15" s="42">
        <v>302993666</v>
      </c>
      <c r="G15" s="40"/>
      <c r="H15" s="40"/>
      <c r="I15" s="42">
        <f t="shared" si="0"/>
        <v>129854429</v>
      </c>
      <c r="J15" s="43">
        <f t="shared" si="1"/>
        <v>97390822</v>
      </c>
      <c r="K15" s="41">
        <v>2427146</v>
      </c>
      <c r="L15" s="41">
        <v>48545604</v>
      </c>
      <c r="M15" s="41">
        <v>46418072</v>
      </c>
      <c r="N15" s="44">
        <v>32463607</v>
      </c>
      <c r="O15" s="40">
        <f t="shared" si="2"/>
        <v>432848095</v>
      </c>
      <c r="P15" s="40">
        <v>0</v>
      </c>
    </row>
    <row r="16" spans="1:16" ht="45.75" thickBot="1" x14ac:dyDescent="0.3">
      <c r="A16" s="45" t="s">
        <v>239</v>
      </c>
      <c r="B16" s="45" t="s">
        <v>35</v>
      </c>
      <c r="C16" s="46" t="s">
        <v>230</v>
      </c>
      <c r="D16" s="50">
        <f>E16+F16+G16+H16</f>
        <v>49751900</v>
      </c>
      <c r="E16" s="48">
        <v>0</v>
      </c>
      <c r="F16" s="48">
        <v>49751900</v>
      </c>
      <c r="G16" s="48"/>
      <c r="H16" s="48"/>
      <c r="I16" s="48">
        <f t="shared" si="0"/>
        <v>21322243</v>
      </c>
      <c r="J16" s="49">
        <f t="shared" si="1"/>
        <v>20616583</v>
      </c>
      <c r="K16" s="48">
        <v>0</v>
      </c>
      <c r="L16" s="48">
        <v>10308292</v>
      </c>
      <c r="M16" s="48">
        <v>10308291</v>
      </c>
      <c r="N16" s="49">
        <v>705660</v>
      </c>
      <c r="O16" s="40">
        <f t="shared" si="2"/>
        <v>71074143</v>
      </c>
      <c r="P16" s="48">
        <v>0</v>
      </c>
    </row>
    <row r="17" spans="1:16" ht="45.75" thickBot="1" x14ac:dyDescent="0.3">
      <c r="A17" s="45" t="s">
        <v>240</v>
      </c>
      <c r="B17" s="45" t="s">
        <v>35</v>
      </c>
      <c r="C17" s="46" t="s">
        <v>230</v>
      </c>
      <c r="D17" s="50">
        <f t="shared" ref="D17:D25" si="4">E17+F17+G17+H17</f>
        <v>8772761</v>
      </c>
      <c r="E17" s="48">
        <v>0</v>
      </c>
      <c r="F17" s="48">
        <v>8772761</v>
      </c>
      <c r="G17" s="48"/>
      <c r="H17" s="48"/>
      <c r="I17" s="48">
        <f t="shared" si="0"/>
        <v>3759755</v>
      </c>
      <c r="J17" s="49">
        <f t="shared" si="1"/>
        <v>0</v>
      </c>
      <c r="K17" s="48">
        <v>0</v>
      </c>
      <c r="L17" s="48">
        <v>0</v>
      </c>
      <c r="M17" s="48">
        <v>0</v>
      </c>
      <c r="N17" s="49">
        <v>3759755</v>
      </c>
      <c r="O17" s="40">
        <f t="shared" si="2"/>
        <v>12532516</v>
      </c>
      <c r="P17" s="48">
        <v>0</v>
      </c>
    </row>
    <row r="18" spans="1:16" ht="30.75" thickBot="1" x14ac:dyDescent="0.3">
      <c r="A18" s="45" t="s">
        <v>241</v>
      </c>
      <c r="B18" s="45" t="s">
        <v>40</v>
      </c>
      <c r="C18" s="46" t="s">
        <v>230</v>
      </c>
      <c r="D18" s="50">
        <f t="shared" si="4"/>
        <v>2780859</v>
      </c>
      <c r="E18" s="48">
        <v>0</v>
      </c>
      <c r="F18" s="48">
        <v>2780859</v>
      </c>
      <c r="G18" s="48"/>
      <c r="H18" s="48"/>
      <c r="I18" s="48">
        <f t="shared" si="0"/>
        <v>1191796</v>
      </c>
      <c r="J18" s="49">
        <f t="shared" si="1"/>
        <v>595898</v>
      </c>
      <c r="K18" s="48">
        <v>0</v>
      </c>
      <c r="L18" s="48">
        <v>0</v>
      </c>
      <c r="M18" s="48">
        <v>595898</v>
      </c>
      <c r="N18" s="49">
        <v>595898</v>
      </c>
      <c r="O18" s="40">
        <f t="shared" si="2"/>
        <v>3972655</v>
      </c>
      <c r="P18" s="48">
        <v>0</v>
      </c>
    </row>
    <row r="19" spans="1:16" ht="30.75" thickBot="1" x14ac:dyDescent="0.3">
      <c r="A19" s="45" t="s">
        <v>242</v>
      </c>
      <c r="B19" s="45" t="s">
        <v>40</v>
      </c>
      <c r="C19" s="46" t="s">
        <v>230</v>
      </c>
      <c r="D19" s="50">
        <f t="shared" si="4"/>
        <v>50000000</v>
      </c>
      <c r="E19" s="48">
        <v>0</v>
      </c>
      <c r="F19" s="48">
        <v>50000000</v>
      </c>
      <c r="G19" s="48"/>
      <c r="H19" s="48"/>
      <c r="I19" s="48">
        <f t="shared" si="0"/>
        <v>21428571</v>
      </c>
      <c r="J19" s="49">
        <f t="shared" si="1"/>
        <v>10714285</v>
      </c>
      <c r="K19" s="48">
        <v>0</v>
      </c>
      <c r="L19" s="48">
        <v>0</v>
      </c>
      <c r="M19" s="48">
        <v>10714285</v>
      </c>
      <c r="N19" s="49">
        <v>10714286</v>
      </c>
      <c r="O19" s="40">
        <f t="shared" si="2"/>
        <v>71428571</v>
      </c>
      <c r="P19" s="48">
        <v>0</v>
      </c>
    </row>
    <row r="20" spans="1:16" ht="30.75" thickBot="1" x14ac:dyDescent="0.3">
      <c r="A20" s="45" t="s">
        <v>243</v>
      </c>
      <c r="B20" s="45" t="s">
        <v>47</v>
      </c>
      <c r="C20" s="46" t="s">
        <v>230</v>
      </c>
      <c r="D20" s="50">
        <f t="shared" si="4"/>
        <v>41953629</v>
      </c>
      <c r="E20" s="48">
        <v>0</v>
      </c>
      <c r="F20" s="51">
        <v>41953629</v>
      </c>
      <c r="G20" s="48"/>
      <c r="H20" s="48"/>
      <c r="I20" s="48">
        <f t="shared" si="0"/>
        <v>17980128</v>
      </c>
      <c r="J20" s="49">
        <f t="shared" si="1"/>
        <v>16396694</v>
      </c>
      <c r="K20" s="48">
        <v>2427146</v>
      </c>
      <c r="L20" s="48">
        <v>12969548</v>
      </c>
      <c r="M20" s="48">
        <v>1000000</v>
      </c>
      <c r="N20" s="49">
        <v>1583434</v>
      </c>
      <c r="O20" s="40">
        <f t="shared" si="2"/>
        <v>59933757</v>
      </c>
      <c r="P20" s="48">
        <v>0</v>
      </c>
    </row>
    <row r="21" spans="1:16" ht="45.75" thickBot="1" x14ac:dyDescent="0.3">
      <c r="A21" s="45" t="s">
        <v>244</v>
      </c>
      <c r="B21" s="45" t="s">
        <v>47</v>
      </c>
      <c r="C21" s="46" t="s">
        <v>230</v>
      </c>
      <c r="D21" s="50">
        <f t="shared" si="4"/>
        <v>60102655</v>
      </c>
      <c r="E21" s="48">
        <v>0</v>
      </c>
      <c r="F21" s="52">
        <v>60102655</v>
      </c>
      <c r="G21" s="48"/>
      <c r="H21" s="48"/>
      <c r="I21" s="48">
        <f t="shared" si="0"/>
        <v>25758281</v>
      </c>
      <c r="J21" s="49">
        <f t="shared" si="1"/>
        <v>24905810</v>
      </c>
      <c r="K21" s="48">
        <v>0</v>
      </c>
      <c r="L21" s="48">
        <v>12452952</v>
      </c>
      <c r="M21" s="48">
        <v>12452858</v>
      </c>
      <c r="N21" s="49">
        <v>852471</v>
      </c>
      <c r="O21" s="40">
        <f t="shared" si="2"/>
        <v>85860936</v>
      </c>
      <c r="P21" s="48">
        <v>0</v>
      </c>
    </row>
    <row r="22" spans="1:16" ht="30.75" thickBot="1" x14ac:dyDescent="0.3">
      <c r="A22" s="45" t="s">
        <v>245</v>
      </c>
      <c r="B22" s="45" t="s">
        <v>53</v>
      </c>
      <c r="C22" s="46" t="s">
        <v>230</v>
      </c>
      <c r="D22" s="50">
        <f t="shared" si="4"/>
        <v>37279179</v>
      </c>
      <c r="E22" s="48">
        <v>0</v>
      </c>
      <c r="F22" s="47">
        <v>37279179</v>
      </c>
      <c r="G22" s="48"/>
      <c r="H22" s="48"/>
      <c r="I22" s="48">
        <f t="shared" si="0"/>
        <v>15976791</v>
      </c>
      <c r="J22" s="49">
        <f t="shared" si="1"/>
        <v>15976791</v>
      </c>
      <c r="K22" s="48">
        <v>0</v>
      </c>
      <c r="L22" s="48">
        <v>8299206</v>
      </c>
      <c r="M22" s="48">
        <v>7677585</v>
      </c>
      <c r="N22" s="49">
        <v>0</v>
      </c>
      <c r="O22" s="40">
        <f t="shared" si="2"/>
        <v>53255970</v>
      </c>
      <c r="P22" s="48">
        <v>0</v>
      </c>
    </row>
    <row r="23" spans="1:16" ht="45.75" thickBot="1" x14ac:dyDescent="0.3">
      <c r="A23" s="45" t="s">
        <v>246</v>
      </c>
      <c r="B23" s="45" t="s">
        <v>60</v>
      </c>
      <c r="C23" s="46" t="s">
        <v>230</v>
      </c>
      <c r="D23" s="50">
        <f t="shared" si="4"/>
        <v>16928923</v>
      </c>
      <c r="E23" s="48">
        <v>0</v>
      </c>
      <c r="F23" s="48">
        <v>16928923</v>
      </c>
      <c r="G23" s="48"/>
      <c r="H23" s="48"/>
      <c r="I23" s="48">
        <f t="shared" si="0"/>
        <v>7255252</v>
      </c>
      <c r="J23" s="49">
        <f t="shared" si="1"/>
        <v>7022527</v>
      </c>
      <c r="K23" s="48">
        <v>0</v>
      </c>
      <c r="L23" s="48">
        <v>3515606</v>
      </c>
      <c r="M23" s="48">
        <v>3506921</v>
      </c>
      <c r="N23" s="49">
        <v>232725</v>
      </c>
      <c r="O23" s="40">
        <f t="shared" si="2"/>
        <v>24184175</v>
      </c>
      <c r="P23" s="48">
        <v>0</v>
      </c>
    </row>
    <row r="24" spans="1:16" ht="60.75" thickBot="1" x14ac:dyDescent="0.3">
      <c r="A24" s="45" t="s">
        <v>247</v>
      </c>
      <c r="B24" s="45" t="s">
        <v>60</v>
      </c>
      <c r="C24" s="46" t="s">
        <v>230</v>
      </c>
      <c r="D24" s="50">
        <f t="shared" si="4"/>
        <v>30000000</v>
      </c>
      <c r="E24" s="48">
        <v>0</v>
      </c>
      <c r="F24" s="48">
        <v>30000000</v>
      </c>
      <c r="G24" s="48"/>
      <c r="H24" s="48"/>
      <c r="I24" s="48">
        <f t="shared" si="0"/>
        <v>12857143</v>
      </c>
      <c r="J24" s="49">
        <f t="shared" si="1"/>
        <v>0</v>
      </c>
      <c r="K24" s="48">
        <v>0</v>
      </c>
      <c r="L24" s="48">
        <v>0</v>
      </c>
      <c r="M24" s="48">
        <v>0</v>
      </c>
      <c r="N24" s="49">
        <v>12857143</v>
      </c>
      <c r="O24" s="40">
        <f t="shared" si="2"/>
        <v>42857143</v>
      </c>
      <c r="P24" s="48">
        <v>0</v>
      </c>
    </row>
    <row r="25" spans="1:16" ht="60.75" thickBot="1" x14ac:dyDescent="0.3">
      <c r="A25" s="45" t="s">
        <v>248</v>
      </c>
      <c r="B25" s="45" t="s">
        <v>68</v>
      </c>
      <c r="C25" s="46" t="s">
        <v>230</v>
      </c>
      <c r="D25" s="50">
        <f t="shared" si="4"/>
        <v>5423760</v>
      </c>
      <c r="E25" s="50">
        <v>0</v>
      </c>
      <c r="F25" s="53">
        <v>5423760</v>
      </c>
      <c r="G25" s="50"/>
      <c r="H25" s="50"/>
      <c r="I25" s="48">
        <f t="shared" si="0"/>
        <v>2324469</v>
      </c>
      <c r="J25" s="49">
        <f t="shared" si="1"/>
        <v>1162234</v>
      </c>
      <c r="K25" s="48">
        <v>0</v>
      </c>
      <c r="L25" s="48">
        <v>1000000</v>
      </c>
      <c r="M25" s="48">
        <v>162234</v>
      </c>
      <c r="N25" s="54">
        <v>1162235</v>
      </c>
      <c r="O25" s="40">
        <f t="shared" si="2"/>
        <v>7748229</v>
      </c>
      <c r="P25" s="50">
        <v>0</v>
      </c>
    </row>
    <row r="26" spans="1:16" ht="48" thickBot="1" x14ac:dyDescent="0.3">
      <c r="A26" s="38" t="s">
        <v>249</v>
      </c>
      <c r="B26" s="38" t="s">
        <v>229</v>
      </c>
      <c r="C26" s="39" t="s">
        <v>230</v>
      </c>
      <c r="D26" s="40">
        <f>E26+F26+G26+H26</f>
        <v>170191556</v>
      </c>
      <c r="E26" s="40">
        <v>0</v>
      </c>
      <c r="F26" s="42">
        <v>170191556</v>
      </c>
      <c r="G26" s="40"/>
      <c r="H26" s="40"/>
      <c r="I26" s="42">
        <f t="shared" si="0"/>
        <v>72939239</v>
      </c>
      <c r="J26" s="43">
        <f t="shared" si="1"/>
        <v>63391493</v>
      </c>
      <c r="K26" s="41">
        <v>0</v>
      </c>
      <c r="L26" s="41">
        <v>31695747</v>
      </c>
      <c r="M26" s="41">
        <v>31695746</v>
      </c>
      <c r="N26" s="43">
        <v>9547746</v>
      </c>
      <c r="O26" s="40">
        <f t="shared" si="2"/>
        <v>243130795</v>
      </c>
      <c r="P26" s="40">
        <v>0</v>
      </c>
    </row>
    <row r="27" spans="1:16" ht="30.75" thickBot="1" x14ac:dyDescent="0.3">
      <c r="A27" s="45" t="s">
        <v>250</v>
      </c>
      <c r="B27" s="45" t="s">
        <v>73</v>
      </c>
      <c r="C27" s="46" t="s">
        <v>230</v>
      </c>
      <c r="D27" s="50">
        <f>E27+F27+G27+H27</f>
        <v>51433538</v>
      </c>
      <c r="E27" s="48">
        <v>0</v>
      </c>
      <c r="F27" s="50">
        <v>51433538</v>
      </c>
      <c r="G27" s="48"/>
      <c r="H27" s="48"/>
      <c r="I27" s="48">
        <f t="shared" si="0"/>
        <v>22042945</v>
      </c>
      <c r="J27" s="49">
        <f t="shared" si="1"/>
        <v>19157524</v>
      </c>
      <c r="K27" s="48">
        <v>0</v>
      </c>
      <c r="L27" s="48">
        <v>9578762</v>
      </c>
      <c r="M27" s="48">
        <v>9578762</v>
      </c>
      <c r="N27" s="49">
        <v>2885421</v>
      </c>
      <c r="O27" s="40">
        <f t="shared" si="2"/>
        <v>73476483</v>
      </c>
      <c r="P27" s="48">
        <v>0</v>
      </c>
    </row>
    <row r="28" spans="1:16" ht="30.75" thickBot="1" x14ac:dyDescent="0.3">
      <c r="A28" s="45" t="s">
        <v>251</v>
      </c>
      <c r="B28" s="45" t="s">
        <v>73</v>
      </c>
      <c r="C28" s="46" t="s">
        <v>230</v>
      </c>
      <c r="D28" s="50">
        <f>E28+F28+G28+H28</f>
        <v>118758018</v>
      </c>
      <c r="E28" s="48">
        <v>0</v>
      </c>
      <c r="F28" s="50">
        <v>118758018</v>
      </c>
      <c r="G28" s="48"/>
      <c r="H28" s="48"/>
      <c r="I28" s="48">
        <f t="shared" si="0"/>
        <v>50896294</v>
      </c>
      <c r="J28" s="49">
        <f t="shared" si="1"/>
        <v>44233969</v>
      </c>
      <c r="K28" s="48">
        <v>0</v>
      </c>
      <c r="L28" s="48">
        <v>22116985</v>
      </c>
      <c r="M28" s="48">
        <v>22116984</v>
      </c>
      <c r="N28" s="49">
        <v>6662325</v>
      </c>
      <c r="O28" s="40">
        <f t="shared" si="2"/>
        <v>169654312</v>
      </c>
      <c r="P28" s="48">
        <v>0</v>
      </c>
    </row>
    <row r="29" spans="1:16" ht="48" thickBot="1" x14ac:dyDescent="0.3">
      <c r="A29" s="38" t="s">
        <v>252</v>
      </c>
      <c r="B29" s="38" t="s">
        <v>229</v>
      </c>
      <c r="C29" s="39" t="s">
        <v>230</v>
      </c>
      <c r="D29" s="40">
        <f>E29+F29+G29+H29</f>
        <v>98245678</v>
      </c>
      <c r="E29" s="40">
        <v>0</v>
      </c>
      <c r="F29" s="42">
        <v>98245678</v>
      </c>
      <c r="G29" s="40"/>
      <c r="H29" s="40"/>
      <c r="I29" s="42">
        <f t="shared" si="0"/>
        <v>42105291</v>
      </c>
      <c r="J29" s="43">
        <f t="shared" si="1"/>
        <v>40235816</v>
      </c>
      <c r="K29" s="42">
        <v>6010105</v>
      </c>
      <c r="L29" s="42">
        <v>34225711</v>
      </c>
      <c r="M29" s="42">
        <v>0</v>
      </c>
      <c r="N29" s="43">
        <v>1869475</v>
      </c>
      <c r="O29" s="40">
        <f t="shared" si="2"/>
        <v>140350969</v>
      </c>
      <c r="P29" s="40">
        <v>0</v>
      </c>
    </row>
    <row r="30" spans="1:16" ht="30.75" thickBot="1" x14ac:dyDescent="0.3">
      <c r="A30" s="45" t="s">
        <v>253</v>
      </c>
      <c r="B30" s="45" t="s">
        <v>82</v>
      </c>
      <c r="C30" s="46" t="s">
        <v>230</v>
      </c>
      <c r="D30" s="50">
        <f t="shared" ref="D30:D31" si="5">E30+F30+G30+H30</f>
        <v>98245678</v>
      </c>
      <c r="E30" s="48">
        <v>0</v>
      </c>
      <c r="F30" s="50">
        <v>98245678</v>
      </c>
      <c r="G30" s="48"/>
      <c r="H30" s="48"/>
      <c r="I30" s="48">
        <f t="shared" si="0"/>
        <v>42105291</v>
      </c>
      <c r="J30" s="49">
        <f t="shared" si="1"/>
        <v>40235816</v>
      </c>
      <c r="K30" s="48">
        <v>6010105</v>
      </c>
      <c r="L30" s="48">
        <v>34225711</v>
      </c>
      <c r="M30" s="48">
        <v>0</v>
      </c>
      <c r="N30" s="49">
        <v>1869475</v>
      </c>
      <c r="O30" s="40">
        <f t="shared" si="2"/>
        <v>140350969</v>
      </c>
      <c r="P30" s="48">
        <v>0</v>
      </c>
    </row>
    <row r="31" spans="1:16" ht="30.75" thickBot="1" x14ac:dyDescent="0.3">
      <c r="A31" s="45" t="s">
        <v>254</v>
      </c>
      <c r="B31" s="45" t="s">
        <v>82</v>
      </c>
      <c r="C31" s="46" t="s">
        <v>230</v>
      </c>
      <c r="D31" s="50">
        <f t="shared" si="5"/>
        <v>0</v>
      </c>
      <c r="E31" s="48">
        <v>0</v>
      </c>
      <c r="F31" s="50">
        <v>0</v>
      </c>
      <c r="G31" s="48"/>
      <c r="H31" s="48"/>
      <c r="I31" s="48">
        <f t="shared" si="0"/>
        <v>0</v>
      </c>
      <c r="J31" s="49">
        <f t="shared" si="1"/>
        <v>0</v>
      </c>
      <c r="K31" s="48">
        <v>0</v>
      </c>
      <c r="L31" s="48">
        <v>0</v>
      </c>
      <c r="M31" s="48">
        <v>0</v>
      </c>
      <c r="N31" s="49">
        <v>0</v>
      </c>
      <c r="O31" s="40">
        <f t="shared" si="2"/>
        <v>0</v>
      </c>
      <c r="P31" s="48">
        <v>0</v>
      </c>
    </row>
    <row r="32" spans="1:16" ht="63.75" thickBot="1" x14ac:dyDescent="0.3">
      <c r="A32" s="38" t="s">
        <v>255</v>
      </c>
      <c r="B32" s="38" t="s">
        <v>229</v>
      </c>
      <c r="C32" s="39" t="s">
        <v>230</v>
      </c>
      <c r="D32" s="40">
        <f>E32+F32+G32+H32</f>
        <v>169464272</v>
      </c>
      <c r="E32" s="40">
        <v>0</v>
      </c>
      <c r="F32" s="42">
        <v>169464272</v>
      </c>
      <c r="G32" s="40"/>
      <c r="H32" s="40"/>
      <c r="I32" s="42">
        <f t="shared" si="0"/>
        <v>72627545.599999994</v>
      </c>
      <c r="J32" s="43">
        <f t="shared" si="1"/>
        <v>58538655.600000001</v>
      </c>
      <c r="K32" s="41">
        <v>14593926.6</v>
      </c>
      <c r="L32" s="41">
        <v>29055776</v>
      </c>
      <c r="M32" s="41">
        <v>14888953</v>
      </c>
      <c r="N32" s="44">
        <v>14088890</v>
      </c>
      <c r="O32" s="40">
        <f t="shared" si="2"/>
        <v>242091817.59999999</v>
      </c>
      <c r="P32" s="40">
        <v>0</v>
      </c>
    </row>
    <row r="33" spans="1:16" ht="60.75" thickBot="1" x14ac:dyDescent="0.3">
      <c r="A33" s="45" t="s">
        <v>256</v>
      </c>
      <c r="B33" s="45" t="s">
        <v>91</v>
      </c>
      <c r="C33" s="46" t="s">
        <v>230</v>
      </c>
      <c r="D33" s="50">
        <f t="shared" ref="D33:D36" si="6">E33+F33+G33+H33</f>
        <v>48013989</v>
      </c>
      <c r="E33" s="48">
        <v>0</v>
      </c>
      <c r="F33" s="50">
        <v>48013989</v>
      </c>
      <c r="G33" s="48">
        <v>0</v>
      </c>
      <c r="H33" s="48">
        <v>0</v>
      </c>
      <c r="I33" s="48">
        <f t="shared" si="0"/>
        <v>20577424</v>
      </c>
      <c r="J33" s="49">
        <f t="shared" si="1"/>
        <v>20371649</v>
      </c>
      <c r="K33" s="48">
        <v>2084084</v>
      </c>
      <c r="L33" s="48">
        <v>15887565</v>
      </c>
      <c r="M33" s="48">
        <v>2400000</v>
      </c>
      <c r="N33" s="49">
        <v>205775</v>
      </c>
      <c r="O33" s="40">
        <f t="shared" si="2"/>
        <v>68591413</v>
      </c>
      <c r="P33" s="48">
        <v>0</v>
      </c>
    </row>
    <row r="34" spans="1:16" ht="30.75" thickBot="1" x14ac:dyDescent="0.3">
      <c r="A34" s="45" t="s">
        <v>257</v>
      </c>
      <c r="B34" s="45" t="s">
        <v>96</v>
      </c>
      <c r="C34" s="46" t="s">
        <v>230</v>
      </c>
      <c r="D34" s="50">
        <f t="shared" si="6"/>
        <v>16130000</v>
      </c>
      <c r="E34" s="48">
        <v>0</v>
      </c>
      <c r="F34" s="50">
        <v>16130000</v>
      </c>
      <c r="G34" s="48"/>
      <c r="H34" s="48"/>
      <c r="I34" s="48">
        <f t="shared" si="0"/>
        <v>6912856.5999999996</v>
      </c>
      <c r="J34" s="49">
        <f t="shared" si="1"/>
        <v>6569287.5999999996</v>
      </c>
      <c r="K34" s="48">
        <v>4589704.5999999996</v>
      </c>
      <c r="L34" s="48">
        <v>1979583</v>
      </c>
      <c r="M34" s="48">
        <v>0</v>
      </c>
      <c r="N34" s="49">
        <v>343569</v>
      </c>
      <c r="O34" s="40">
        <f t="shared" si="2"/>
        <v>23042856.600000001</v>
      </c>
      <c r="P34" s="48">
        <v>0</v>
      </c>
    </row>
    <row r="35" spans="1:16" ht="30.75" thickBot="1" x14ac:dyDescent="0.3">
      <c r="A35" s="45" t="s">
        <v>258</v>
      </c>
      <c r="B35" s="45" t="s">
        <v>100</v>
      </c>
      <c r="C35" s="46" t="s">
        <v>230</v>
      </c>
      <c r="D35" s="50">
        <f t="shared" si="6"/>
        <v>55634583</v>
      </c>
      <c r="E35" s="48">
        <v>0</v>
      </c>
      <c r="F35" s="50">
        <v>55634583</v>
      </c>
      <c r="G35" s="48"/>
      <c r="H35" s="48"/>
      <c r="I35" s="48">
        <f t="shared" si="0"/>
        <v>23843393</v>
      </c>
      <c r="J35" s="49">
        <f t="shared" si="1"/>
        <v>13662317</v>
      </c>
      <c r="K35" s="48">
        <v>7920138</v>
      </c>
      <c r="L35" s="48">
        <v>4460204</v>
      </c>
      <c r="M35" s="48">
        <v>1281975</v>
      </c>
      <c r="N35" s="49">
        <v>10181076</v>
      </c>
      <c r="O35" s="40">
        <f t="shared" si="2"/>
        <v>79477976</v>
      </c>
      <c r="P35" s="48">
        <v>0</v>
      </c>
    </row>
    <row r="36" spans="1:16" ht="30.75" thickBot="1" x14ac:dyDescent="0.3">
      <c r="A36" s="45" t="s">
        <v>259</v>
      </c>
      <c r="B36" s="45" t="s">
        <v>104</v>
      </c>
      <c r="C36" s="46" t="s">
        <v>230</v>
      </c>
      <c r="D36" s="50">
        <f t="shared" si="6"/>
        <v>49685700</v>
      </c>
      <c r="E36" s="48">
        <v>0</v>
      </c>
      <c r="F36" s="50">
        <v>49685700</v>
      </c>
      <c r="G36" s="48">
        <v>0</v>
      </c>
      <c r="H36" s="48">
        <v>0</v>
      </c>
      <c r="I36" s="48">
        <f t="shared" si="0"/>
        <v>21293872</v>
      </c>
      <c r="J36" s="49">
        <f t="shared" si="1"/>
        <v>17935402</v>
      </c>
      <c r="K36" s="48">
        <v>0</v>
      </c>
      <c r="L36" s="48">
        <v>6728424</v>
      </c>
      <c r="M36" s="48">
        <v>11206978</v>
      </c>
      <c r="N36" s="49">
        <v>3358470</v>
      </c>
      <c r="O36" s="40">
        <f t="shared" si="2"/>
        <v>70979572</v>
      </c>
      <c r="P36" s="48">
        <v>0</v>
      </c>
    </row>
    <row r="37" spans="1:16" ht="48" thickBot="1" x14ac:dyDescent="0.3">
      <c r="A37" s="38" t="s">
        <v>260</v>
      </c>
      <c r="B37" s="38" t="s">
        <v>229</v>
      </c>
      <c r="C37" s="39" t="s">
        <v>230</v>
      </c>
      <c r="D37" s="40">
        <f>E37+F37+G37+H37</f>
        <v>437838416</v>
      </c>
      <c r="E37" s="40">
        <v>0</v>
      </c>
      <c r="F37" s="42"/>
      <c r="G37" s="42">
        <v>437838416</v>
      </c>
      <c r="H37" s="40"/>
      <c r="I37" s="42">
        <f t="shared" si="0"/>
        <v>187645036</v>
      </c>
      <c r="J37" s="43">
        <f t="shared" si="1"/>
        <v>135479716</v>
      </c>
      <c r="K37" s="41">
        <v>101374832.99999999</v>
      </c>
      <c r="L37" s="41">
        <v>456015</v>
      </c>
      <c r="M37" s="41">
        <v>33648868</v>
      </c>
      <c r="N37" s="44">
        <v>52165320</v>
      </c>
      <c r="O37" s="40">
        <f t="shared" si="2"/>
        <v>625483452</v>
      </c>
      <c r="P37" s="40">
        <v>0</v>
      </c>
    </row>
    <row r="38" spans="1:16" ht="45.75" thickBot="1" x14ac:dyDescent="0.3">
      <c r="A38" s="45" t="s">
        <v>261</v>
      </c>
      <c r="B38" s="45" t="s">
        <v>109</v>
      </c>
      <c r="C38" s="46" t="s">
        <v>230</v>
      </c>
      <c r="D38" s="50">
        <f t="shared" ref="D38:D55" si="7">E38+F38+G38+H38</f>
        <v>75000000</v>
      </c>
      <c r="E38" s="48">
        <v>0</v>
      </c>
      <c r="F38" s="48"/>
      <c r="G38" s="48">
        <v>75000000</v>
      </c>
      <c r="H38" s="48"/>
      <c r="I38" s="48">
        <f t="shared" si="0"/>
        <v>32142857</v>
      </c>
      <c r="J38" s="49">
        <f t="shared" si="1"/>
        <v>32142857</v>
      </c>
      <c r="K38" s="48">
        <v>0</v>
      </c>
      <c r="L38" s="48">
        <v>0</v>
      </c>
      <c r="M38" s="48">
        <v>32142857</v>
      </c>
      <c r="N38" s="49">
        <v>0</v>
      </c>
      <c r="O38" s="40">
        <f t="shared" si="2"/>
        <v>107142857</v>
      </c>
      <c r="P38" s="48">
        <v>0</v>
      </c>
    </row>
    <row r="39" spans="1:16" ht="30.75" thickBot="1" x14ac:dyDescent="0.3">
      <c r="A39" s="45" t="s">
        <v>262</v>
      </c>
      <c r="B39" s="45" t="s">
        <v>109</v>
      </c>
      <c r="C39" s="46" t="s">
        <v>230</v>
      </c>
      <c r="D39" s="50">
        <f t="shared" si="7"/>
        <v>1967669</v>
      </c>
      <c r="E39" s="48">
        <v>0</v>
      </c>
      <c r="F39" s="48"/>
      <c r="G39" s="48">
        <v>1967669</v>
      </c>
      <c r="H39" s="48"/>
      <c r="I39" s="48">
        <f t="shared" si="0"/>
        <v>843287</v>
      </c>
      <c r="J39" s="49">
        <f t="shared" si="1"/>
        <v>843287</v>
      </c>
      <c r="K39" s="48">
        <v>0</v>
      </c>
      <c r="L39" s="48">
        <v>0</v>
      </c>
      <c r="M39" s="48">
        <v>843287</v>
      </c>
      <c r="N39" s="49">
        <v>0</v>
      </c>
      <c r="O39" s="40">
        <f t="shared" si="2"/>
        <v>2810956</v>
      </c>
      <c r="P39" s="48">
        <v>0</v>
      </c>
    </row>
    <row r="40" spans="1:16" ht="30.75" thickBot="1" x14ac:dyDescent="0.3">
      <c r="A40" s="45" t="s">
        <v>263</v>
      </c>
      <c r="B40" s="45" t="s">
        <v>114</v>
      </c>
      <c r="C40" s="46" t="s">
        <v>230</v>
      </c>
      <c r="D40" s="50">
        <f t="shared" si="7"/>
        <v>15000000</v>
      </c>
      <c r="E40" s="48">
        <v>0</v>
      </c>
      <c r="F40" s="48"/>
      <c r="G40" s="48">
        <v>15000000</v>
      </c>
      <c r="H40" s="48"/>
      <c r="I40" s="48">
        <f t="shared" si="0"/>
        <v>6428571.8571428573</v>
      </c>
      <c r="J40" s="49">
        <f t="shared" si="1"/>
        <v>5397830.8571428573</v>
      </c>
      <c r="K40" s="48">
        <v>5357142.8571428573</v>
      </c>
      <c r="L40" s="48">
        <v>20344</v>
      </c>
      <c r="M40" s="48">
        <v>20344</v>
      </c>
      <c r="N40" s="49">
        <v>1030741</v>
      </c>
      <c r="O40" s="40">
        <f t="shared" si="2"/>
        <v>21428571.857142858</v>
      </c>
      <c r="P40" s="48">
        <v>0</v>
      </c>
    </row>
    <row r="41" spans="1:16" ht="30.75" thickBot="1" x14ac:dyDescent="0.3">
      <c r="A41" s="45" t="s">
        <v>264</v>
      </c>
      <c r="B41" s="45" t="s">
        <v>117</v>
      </c>
      <c r="C41" s="46" t="s">
        <v>230</v>
      </c>
      <c r="D41" s="50">
        <f t="shared" si="7"/>
        <v>44501007</v>
      </c>
      <c r="E41" s="48">
        <v>0</v>
      </c>
      <c r="F41" s="48"/>
      <c r="G41" s="48">
        <v>44501007</v>
      </c>
      <c r="H41" s="48"/>
      <c r="I41" s="48">
        <f t="shared" si="0"/>
        <v>19071860</v>
      </c>
      <c r="J41" s="49">
        <f t="shared" si="1"/>
        <v>6591155</v>
      </c>
      <c r="K41" s="48">
        <v>6470446</v>
      </c>
      <c r="L41" s="48">
        <v>60355</v>
      </c>
      <c r="M41" s="48">
        <v>60354</v>
      </c>
      <c r="N41" s="49">
        <v>12480705</v>
      </c>
      <c r="O41" s="40">
        <f t="shared" si="2"/>
        <v>63572867</v>
      </c>
      <c r="P41" s="48">
        <v>0</v>
      </c>
    </row>
    <row r="42" spans="1:16" ht="30.75" thickBot="1" x14ac:dyDescent="0.3">
      <c r="A42" s="45" t="s">
        <v>265</v>
      </c>
      <c r="B42" s="45" t="s">
        <v>117</v>
      </c>
      <c r="C42" s="46" t="s">
        <v>230</v>
      </c>
      <c r="D42" s="50">
        <f t="shared" si="7"/>
        <v>2376789</v>
      </c>
      <c r="E42" s="48">
        <v>0</v>
      </c>
      <c r="F42" s="48"/>
      <c r="G42" s="48">
        <v>2376789</v>
      </c>
      <c r="H42" s="48"/>
      <c r="I42" s="48">
        <f t="shared" si="0"/>
        <v>1018625.285714286</v>
      </c>
      <c r="J42" s="49">
        <f t="shared" si="1"/>
        <v>763541.28571428603</v>
      </c>
      <c r="K42" s="48">
        <v>757093.28571428603</v>
      </c>
      <c r="L42" s="48">
        <v>3224</v>
      </c>
      <c r="M42" s="48">
        <v>3224</v>
      </c>
      <c r="N42" s="49">
        <v>255084</v>
      </c>
      <c r="O42" s="40">
        <f t="shared" si="2"/>
        <v>3395414.2857142859</v>
      </c>
      <c r="P42" s="48">
        <v>0</v>
      </c>
    </row>
    <row r="43" spans="1:16" ht="45.75" thickBot="1" x14ac:dyDescent="0.3">
      <c r="A43" s="45" t="s">
        <v>266</v>
      </c>
      <c r="B43" s="45" t="s">
        <v>123</v>
      </c>
      <c r="C43" s="46" t="s">
        <v>230</v>
      </c>
      <c r="D43" s="50">
        <f t="shared" si="7"/>
        <v>33499312</v>
      </c>
      <c r="E43" s="48">
        <v>0</v>
      </c>
      <c r="F43" s="48"/>
      <c r="G43" s="48">
        <v>33499312</v>
      </c>
      <c r="H43" s="48"/>
      <c r="I43" s="48">
        <f t="shared" si="0"/>
        <v>14356846.85714286</v>
      </c>
      <c r="J43" s="49">
        <f t="shared" si="1"/>
        <v>4876483.8571428601</v>
      </c>
      <c r="K43" s="48">
        <v>4785615.8571428601</v>
      </c>
      <c r="L43" s="48">
        <v>45434</v>
      </c>
      <c r="M43" s="48">
        <v>45434</v>
      </c>
      <c r="N43" s="49">
        <v>9480363</v>
      </c>
      <c r="O43" s="40">
        <f t="shared" si="2"/>
        <v>47856158.857142858</v>
      </c>
      <c r="P43" s="48">
        <v>0</v>
      </c>
    </row>
    <row r="44" spans="1:16" ht="30.75" thickBot="1" x14ac:dyDescent="0.3">
      <c r="A44" s="59" t="s">
        <v>302</v>
      </c>
      <c r="B44" s="45" t="s">
        <v>126</v>
      </c>
      <c r="C44" s="46" t="s">
        <v>230</v>
      </c>
      <c r="D44" s="50">
        <f t="shared" si="7"/>
        <v>41199346</v>
      </c>
      <c r="E44" s="48">
        <v>0</v>
      </c>
      <c r="F44" s="48"/>
      <c r="G44" s="48">
        <v>41199346</v>
      </c>
      <c r="H44" s="48"/>
      <c r="I44" s="48">
        <f t="shared" si="0"/>
        <v>17656863</v>
      </c>
      <c r="J44" s="49">
        <f t="shared" si="1"/>
        <v>8940187</v>
      </c>
      <c r="K44" s="48">
        <v>8828431</v>
      </c>
      <c r="L44" s="48">
        <v>55878</v>
      </c>
      <c r="M44" s="48">
        <v>55878</v>
      </c>
      <c r="N44" s="49">
        <v>8716676</v>
      </c>
      <c r="O44" s="40">
        <f t="shared" si="2"/>
        <v>58856209</v>
      </c>
      <c r="P44" s="48">
        <v>0</v>
      </c>
    </row>
    <row r="45" spans="1:16" ht="30.75" thickBot="1" x14ac:dyDescent="0.3">
      <c r="A45" s="59" t="s">
        <v>303</v>
      </c>
      <c r="B45" s="45" t="s">
        <v>126</v>
      </c>
      <c r="C45" s="46" t="s">
        <v>230</v>
      </c>
      <c r="D45" s="50">
        <f t="shared" si="7"/>
        <v>12934460</v>
      </c>
      <c r="E45" s="48">
        <v>0</v>
      </c>
      <c r="F45" s="48"/>
      <c r="G45" s="48">
        <v>12934460</v>
      </c>
      <c r="H45" s="48"/>
      <c r="I45" s="48">
        <f t="shared" si="0"/>
        <v>5543340.2857142901</v>
      </c>
      <c r="J45" s="49">
        <f t="shared" si="1"/>
        <v>2869758.2857142901</v>
      </c>
      <c r="K45" s="48">
        <v>2834673.2857142901</v>
      </c>
      <c r="L45" s="48">
        <v>17543</v>
      </c>
      <c r="M45" s="48">
        <v>17542</v>
      </c>
      <c r="N45" s="49">
        <v>2673582</v>
      </c>
      <c r="O45" s="40">
        <f t="shared" si="2"/>
        <v>18477800.285714291</v>
      </c>
      <c r="P45" s="48">
        <v>0</v>
      </c>
    </row>
    <row r="46" spans="1:16" ht="30.75" thickBot="1" x14ac:dyDescent="0.3">
      <c r="A46" s="45" t="s">
        <v>267</v>
      </c>
      <c r="B46" s="45" t="s">
        <v>130</v>
      </c>
      <c r="C46" s="46" t="s">
        <v>230</v>
      </c>
      <c r="D46" s="50">
        <f t="shared" si="7"/>
        <v>18291748</v>
      </c>
      <c r="E46" s="48">
        <v>0</v>
      </c>
      <c r="F46" s="48"/>
      <c r="G46" s="48">
        <v>18291748</v>
      </c>
      <c r="H46" s="48"/>
      <c r="I46" s="48">
        <f t="shared" si="0"/>
        <v>7839320.7142857099</v>
      </c>
      <c r="J46" s="49">
        <f t="shared" si="1"/>
        <v>5275829.7142857099</v>
      </c>
      <c r="K46" s="48">
        <v>5226213.7142857099</v>
      </c>
      <c r="L46" s="48">
        <v>24808</v>
      </c>
      <c r="M46" s="48">
        <v>24808</v>
      </c>
      <c r="N46" s="49">
        <v>2563491</v>
      </c>
      <c r="O46" s="40">
        <f t="shared" si="2"/>
        <v>26131068.714285709</v>
      </c>
      <c r="P46" s="48">
        <v>0</v>
      </c>
    </row>
    <row r="47" spans="1:16" ht="30.75" thickBot="1" x14ac:dyDescent="0.3">
      <c r="A47" s="45" t="s">
        <v>268</v>
      </c>
      <c r="B47" s="45" t="s">
        <v>133</v>
      </c>
      <c r="C47" s="46" t="s">
        <v>230</v>
      </c>
      <c r="D47" s="50">
        <f t="shared" si="7"/>
        <v>42060569</v>
      </c>
      <c r="E47" s="48">
        <v>0</v>
      </c>
      <c r="F47" s="48"/>
      <c r="G47" s="48">
        <v>42060569</v>
      </c>
      <c r="H47" s="48"/>
      <c r="I47" s="48">
        <f t="shared" si="0"/>
        <v>18025957.142857101</v>
      </c>
      <c r="J47" s="49">
        <f t="shared" si="1"/>
        <v>15135722.142857101</v>
      </c>
      <c r="K47" s="48">
        <v>15021632.142857101</v>
      </c>
      <c r="L47" s="48">
        <v>57045</v>
      </c>
      <c r="M47" s="48">
        <v>57045</v>
      </c>
      <c r="N47" s="49">
        <v>2890235</v>
      </c>
      <c r="O47" s="40">
        <f t="shared" si="2"/>
        <v>60086526.142857105</v>
      </c>
      <c r="P47" s="48">
        <v>0</v>
      </c>
    </row>
    <row r="48" spans="1:16" ht="30.75" thickBot="1" x14ac:dyDescent="0.3">
      <c r="A48" s="45" t="s">
        <v>269</v>
      </c>
      <c r="B48" s="45" t="s">
        <v>133</v>
      </c>
      <c r="C48" s="46" t="s">
        <v>230</v>
      </c>
      <c r="D48" s="50">
        <f t="shared" si="7"/>
        <v>19261950</v>
      </c>
      <c r="E48" s="48">
        <v>0</v>
      </c>
      <c r="F48" s="48"/>
      <c r="G48" s="48">
        <v>19261950</v>
      </c>
      <c r="H48" s="48"/>
      <c r="I48" s="48">
        <f t="shared" si="0"/>
        <v>8255121.8571428573</v>
      </c>
      <c r="J48" s="49">
        <f t="shared" si="1"/>
        <v>6879267.8571428573</v>
      </c>
      <c r="K48" s="48">
        <v>6879267.8571428573</v>
      </c>
      <c r="L48" s="48">
        <v>0</v>
      </c>
      <c r="M48" s="48">
        <v>0</v>
      </c>
      <c r="N48" s="49">
        <v>1375854</v>
      </c>
      <c r="O48" s="40">
        <f t="shared" si="2"/>
        <v>27517071.857142858</v>
      </c>
      <c r="P48" s="48">
        <v>0</v>
      </c>
    </row>
    <row r="49" spans="1:16" ht="45.75" thickBot="1" x14ac:dyDescent="0.3">
      <c r="A49" s="45" t="s">
        <v>270</v>
      </c>
      <c r="B49" s="45" t="s">
        <v>138</v>
      </c>
      <c r="C49" s="46" t="s">
        <v>230</v>
      </c>
      <c r="D49" s="50">
        <f t="shared" si="7"/>
        <v>12975649</v>
      </c>
      <c r="E49" s="48">
        <v>0</v>
      </c>
      <c r="F49" s="48"/>
      <c r="G49" s="48">
        <v>12975649</v>
      </c>
      <c r="H49" s="48"/>
      <c r="I49" s="48">
        <f t="shared" si="0"/>
        <v>5560993</v>
      </c>
      <c r="J49" s="49">
        <f t="shared" si="1"/>
        <v>4669357</v>
      </c>
      <c r="K49" s="48">
        <v>4634160</v>
      </c>
      <c r="L49" s="48">
        <v>17599</v>
      </c>
      <c r="M49" s="48">
        <v>17598</v>
      </c>
      <c r="N49" s="49">
        <v>891636</v>
      </c>
      <c r="O49" s="40">
        <f t="shared" si="2"/>
        <v>18536642</v>
      </c>
      <c r="P49" s="48">
        <v>0</v>
      </c>
    </row>
    <row r="50" spans="1:16" ht="30.75" thickBot="1" x14ac:dyDescent="0.3">
      <c r="A50" s="45" t="s">
        <v>271</v>
      </c>
      <c r="B50" s="45" t="s">
        <v>141</v>
      </c>
      <c r="C50" s="46" t="s">
        <v>230</v>
      </c>
      <c r="D50" s="50">
        <f t="shared" si="7"/>
        <v>65525670</v>
      </c>
      <c r="E50" s="48">
        <v>0</v>
      </c>
      <c r="F50" s="48"/>
      <c r="G50" s="48">
        <v>65525670</v>
      </c>
      <c r="H50" s="48"/>
      <c r="I50" s="48">
        <f t="shared" si="0"/>
        <v>28082432.214285702</v>
      </c>
      <c r="J50" s="49">
        <f t="shared" si="1"/>
        <v>21987747.214285702</v>
      </c>
      <c r="K50" s="48">
        <v>21810003.214285702</v>
      </c>
      <c r="L50" s="48">
        <v>88872</v>
      </c>
      <c r="M50" s="48">
        <v>88872</v>
      </c>
      <c r="N50" s="49">
        <v>6094685</v>
      </c>
      <c r="O50" s="40">
        <f t="shared" si="2"/>
        <v>93608102.214285702</v>
      </c>
      <c r="P50" s="48">
        <v>0</v>
      </c>
    </row>
    <row r="51" spans="1:16" ht="30.75" thickBot="1" x14ac:dyDescent="0.3">
      <c r="A51" s="45" t="s">
        <v>272</v>
      </c>
      <c r="B51" s="45" t="s">
        <v>141</v>
      </c>
      <c r="C51" s="46" t="s">
        <v>230</v>
      </c>
      <c r="D51" s="50">
        <f t="shared" si="7"/>
        <v>5782735</v>
      </c>
      <c r="E51" s="48">
        <v>0</v>
      </c>
      <c r="F51" s="48"/>
      <c r="G51" s="48">
        <v>5782735</v>
      </c>
      <c r="H51" s="48"/>
      <c r="I51" s="48">
        <f t="shared" si="0"/>
        <v>2478312.7857142901</v>
      </c>
      <c r="J51" s="49">
        <f t="shared" si="1"/>
        <v>2080947.7857142901</v>
      </c>
      <c r="K51" s="48">
        <v>2065262.7857142901</v>
      </c>
      <c r="L51" s="48">
        <v>7843</v>
      </c>
      <c r="M51" s="48">
        <v>7842</v>
      </c>
      <c r="N51" s="49">
        <v>397365</v>
      </c>
      <c r="O51" s="40">
        <f t="shared" si="2"/>
        <v>8261047.7857142901</v>
      </c>
      <c r="P51" s="48">
        <v>0</v>
      </c>
    </row>
    <row r="52" spans="1:16" ht="30.75" thickBot="1" x14ac:dyDescent="0.3">
      <c r="A52" s="45" t="s">
        <v>273</v>
      </c>
      <c r="B52" s="45" t="s">
        <v>146</v>
      </c>
      <c r="C52" s="46" t="s">
        <v>230</v>
      </c>
      <c r="D52" s="50">
        <f t="shared" si="7"/>
        <v>21444325</v>
      </c>
      <c r="E52" s="48">
        <v>0</v>
      </c>
      <c r="F52" s="48"/>
      <c r="G52" s="50">
        <v>21444325</v>
      </c>
      <c r="H52" s="48"/>
      <c r="I52" s="48">
        <f t="shared" si="0"/>
        <v>9190425.5</v>
      </c>
      <c r="J52" s="49">
        <f t="shared" si="1"/>
        <v>7716855.5</v>
      </c>
      <c r="K52" s="48">
        <v>7658687.5</v>
      </c>
      <c r="L52" s="48">
        <v>29084</v>
      </c>
      <c r="M52" s="48">
        <v>29084</v>
      </c>
      <c r="N52" s="49">
        <v>1473570</v>
      </c>
      <c r="O52" s="40">
        <f t="shared" si="2"/>
        <v>30634750.5</v>
      </c>
      <c r="P52" s="48">
        <v>0</v>
      </c>
    </row>
    <row r="53" spans="1:16" ht="30.75" thickBot="1" x14ac:dyDescent="0.3">
      <c r="A53" s="45" t="s">
        <v>274</v>
      </c>
      <c r="B53" s="45" t="s">
        <v>146</v>
      </c>
      <c r="C53" s="46" t="s">
        <v>230</v>
      </c>
      <c r="D53" s="50">
        <f t="shared" si="7"/>
        <v>12705222</v>
      </c>
      <c r="E53" s="48">
        <v>0</v>
      </c>
      <c r="F53" s="48"/>
      <c r="G53" s="50">
        <v>12705222</v>
      </c>
      <c r="H53" s="48"/>
      <c r="I53" s="48">
        <f t="shared" si="0"/>
        <v>5445093.8571428601</v>
      </c>
      <c r="J53" s="49">
        <f t="shared" si="1"/>
        <v>4503457.8571428601</v>
      </c>
      <c r="K53" s="48">
        <v>4468995.8571428601</v>
      </c>
      <c r="L53" s="48">
        <v>17231</v>
      </c>
      <c r="M53" s="48">
        <v>17231</v>
      </c>
      <c r="N53" s="49">
        <v>941636</v>
      </c>
      <c r="O53" s="40">
        <f t="shared" si="2"/>
        <v>18150315.857142858</v>
      </c>
      <c r="P53" s="48">
        <v>0</v>
      </c>
    </row>
    <row r="54" spans="1:16" ht="45.75" thickBot="1" x14ac:dyDescent="0.3">
      <c r="A54" s="45" t="s">
        <v>275</v>
      </c>
      <c r="B54" s="45" t="s">
        <v>146</v>
      </c>
      <c r="C54" s="46" t="s">
        <v>230</v>
      </c>
      <c r="D54" s="50">
        <f t="shared" si="7"/>
        <v>4900000</v>
      </c>
      <c r="E54" s="48">
        <v>0</v>
      </c>
      <c r="F54" s="48"/>
      <c r="G54" s="50">
        <v>4900000</v>
      </c>
      <c r="H54" s="48"/>
      <c r="I54" s="48">
        <f t="shared" si="0"/>
        <v>2100000</v>
      </c>
      <c r="J54" s="49">
        <f t="shared" si="1"/>
        <v>1750000</v>
      </c>
      <c r="K54" s="48">
        <v>1750000</v>
      </c>
      <c r="L54" s="48">
        <v>0</v>
      </c>
      <c r="M54" s="48">
        <v>0</v>
      </c>
      <c r="N54" s="49">
        <v>350000</v>
      </c>
      <c r="O54" s="40">
        <f t="shared" si="2"/>
        <v>7000000</v>
      </c>
      <c r="P54" s="48">
        <v>0</v>
      </c>
    </row>
    <row r="55" spans="1:16" ht="45.75" thickBot="1" x14ac:dyDescent="0.3">
      <c r="A55" s="45" t="s">
        <v>276</v>
      </c>
      <c r="B55" s="45" t="s">
        <v>146</v>
      </c>
      <c r="C55" s="46" t="s">
        <v>230</v>
      </c>
      <c r="D55" s="50">
        <f t="shared" si="7"/>
        <v>7929634</v>
      </c>
      <c r="E55" s="48">
        <v>0</v>
      </c>
      <c r="F55" s="48"/>
      <c r="G55" s="50">
        <v>7929634</v>
      </c>
      <c r="H55" s="48"/>
      <c r="I55" s="48">
        <f t="shared" si="0"/>
        <v>3398414.6428571399</v>
      </c>
      <c r="J55" s="49">
        <f t="shared" si="1"/>
        <v>2848717.6428571399</v>
      </c>
      <c r="K55" s="48">
        <v>2827207.6428571399</v>
      </c>
      <c r="L55" s="48">
        <v>10755</v>
      </c>
      <c r="M55" s="48">
        <v>10755</v>
      </c>
      <c r="N55" s="49">
        <v>549697</v>
      </c>
      <c r="O55" s="40">
        <f t="shared" si="2"/>
        <v>11328048.64285714</v>
      </c>
      <c r="P55" s="48">
        <v>0</v>
      </c>
    </row>
    <row r="56" spans="1:16" ht="30.75" thickBot="1" x14ac:dyDescent="0.3">
      <c r="A56" s="45" t="s">
        <v>310</v>
      </c>
      <c r="B56" s="45" t="s">
        <v>311</v>
      </c>
      <c r="C56" s="46" t="s">
        <v>230</v>
      </c>
      <c r="D56" s="50">
        <f t="shared" ref="D56" si="8">E56+F56+G56+H56</f>
        <v>482331</v>
      </c>
      <c r="E56" s="48">
        <v>0</v>
      </c>
      <c r="F56" s="48"/>
      <c r="G56" s="50">
        <v>482331</v>
      </c>
      <c r="H56" s="48"/>
      <c r="I56" s="48">
        <f t="shared" ref="I56" si="9">J56+N56</f>
        <v>206713</v>
      </c>
      <c r="J56" s="49">
        <f t="shared" ref="J56" si="10">K56+L56+M56</f>
        <v>206713</v>
      </c>
      <c r="K56" s="48">
        <v>0</v>
      </c>
      <c r="L56" s="48">
        <v>0</v>
      </c>
      <c r="M56" s="48">
        <v>206713</v>
      </c>
      <c r="N56" s="49">
        <v>0</v>
      </c>
      <c r="O56" s="40">
        <f t="shared" ref="O56" si="11">D56+I56</f>
        <v>689044</v>
      </c>
      <c r="P56" s="48">
        <v>0</v>
      </c>
    </row>
    <row r="57" spans="1:16" ht="48" thickBot="1" x14ac:dyDescent="0.3">
      <c r="A57" s="38" t="s">
        <v>277</v>
      </c>
      <c r="B57" s="38" t="s">
        <v>229</v>
      </c>
      <c r="C57" s="39" t="s">
        <v>230</v>
      </c>
      <c r="D57" s="40">
        <f>E57+F57+G57+H57</f>
        <v>119856011</v>
      </c>
      <c r="E57" s="40">
        <v>0</v>
      </c>
      <c r="F57" s="42">
        <v>119856011</v>
      </c>
      <c r="G57" s="40"/>
      <c r="H57" s="40"/>
      <c r="I57" s="42">
        <f t="shared" si="0"/>
        <v>51366862</v>
      </c>
      <c r="J57" s="43">
        <f t="shared" si="1"/>
        <v>44853544</v>
      </c>
      <c r="K57" s="41">
        <v>12561867</v>
      </c>
      <c r="L57" s="41">
        <v>11035019</v>
      </c>
      <c r="M57" s="41">
        <v>21256658</v>
      </c>
      <c r="N57" s="44">
        <v>6513318</v>
      </c>
      <c r="O57" s="40">
        <f t="shared" si="2"/>
        <v>171222873</v>
      </c>
      <c r="P57" s="40">
        <v>0</v>
      </c>
    </row>
    <row r="58" spans="1:16" ht="30.75" thickBot="1" x14ac:dyDescent="0.3">
      <c r="A58" s="45" t="s">
        <v>278</v>
      </c>
      <c r="B58" s="45" t="s">
        <v>301</v>
      </c>
      <c r="C58" s="46" t="s">
        <v>230</v>
      </c>
      <c r="D58" s="50">
        <f t="shared" ref="D58:D61" si="12">E58+F58+G58+H58</f>
        <v>56971725</v>
      </c>
      <c r="E58" s="48">
        <v>0</v>
      </c>
      <c r="F58" s="48">
        <v>56971725</v>
      </c>
      <c r="G58" s="48"/>
      <c r="H58" s="48"/>
      <c r="I58" s="48">
        <f t="shared" si="0"/>
        <v>24416453</v>
      </c>
      <c r="J58" s="49">
        <f t="shared" si="1"/>
        <v>22011924</v>
      </c>
      <c r="K58" s="48">
        <v>6501994</v>
      </c>
      <c r="L58" s="48">
        <v>6203972</v>
      </c>
      <c r="M58" s="48">
        <v>9305958</v>
      </c>
      <c r="N58" s="49">
        <v>2404529</v>
      </c>
      <c r="O58" s="40">
        <f t="shared" si="2"/>
        <v>81388178</v>
      </c>
      <c r="P58" s="48">
        <v>0</v>
      </c>
    </row>
    <row r="59" spans="1:16" ht="30.75" thickBot="1" x14ac:dyDescent="0.3">
      <c r="A59" s="45" t="s">
        <v>279</v>
      </c>
      <c r="B59" s="45" t="s">
        <v>301</v>
      </c>
      <c r="C59" s="46" t="s">
        <v>230</v>
      </c>
      <c r="D59" s="50">
        <f t="shared" si="12"/>
        <v>4400000</v>
      </c>
      <c r="E59" s="48">
        <v>0</v>
      </c>
      <c r="F59" s="48">
        <v>4400000</v>
      </c>
      <c r="G59" s="48"/>
      <c r="H59" s="48"/>
      <c r="I59" s="48">
        <f t="shared" si="0"/>
        <v>1885716</v>
      </c>
      <c r="J59" s="49">
        <f t="shared" si="1"/>
        <v>0</v>
      </c>
      <c r="K59" s="48">
        <v>0</v>
      </c>
      <c r="L59" s="48">
        <v>0</v>
      </c>
      <c r="M59" s="48">
        <v>0</v>
      </c>
      <c r="N59" s="49">
        <v>1885716</v>
      </c>
      <c r="O59" s="40">
        <f t="shared" si="2"/>
        <v>6285716</v>
      </c>
      <c r="P59" s="48">
        <v>0</v>
      </c>
    </row>
    <row r="60" spans="1:16" ht="30.75" thickBot="1" x14ac:dyDescent="0.3">
      <c r="A60" s="45" t="s">
        <v>280</v>
      </c>
      <c r="B60" s="45" t="s">
        <v>301</v>
      </c>
      <c r="C60" s="46" t="s">
        <v>230</v>
      </c>
      <c r="D60" s="50">
        <f t="shared" si="12"/>
        <v>56246087</v>
      </c>
      <c r="E60" s="48">
        <v>0</v>
      </c>
      <c r="F60" s="48">
        <v>56246087</v>
      </c>
      <c r="G60" s="48"/>
      <c r="H60" s="48"/>
      <c r="I60" s="48">
        <f t="shared" si="0"/>
        <v>24105465</v>
      </c>
      <c r="J60" s="49">
        <f t="shared" si="1"/>
        <v>21882392</v>
      </c>
      <c r="K60" s="48">
        <v>6059873</v>
      </c>
      <c r="L60" s="48">
        <v>4831047</v>
      </c>
      <c r="M60" s="48">
        <v>10991472</v>
      </c>
      <c r="N60" s="49">
        <v>2223073</v>
      </c>
      <c r="O60" s="40">
        <f t="shared" si="2"/>
        <v>80351552</v>
      </c>
      <c r="P60" s="48">
        <v>0</v>
      </c>
    </row>
    <row r="61" spans="1:16" ht="30.75" thickBot="1" x14ac:dyDescent="0.3">
      <c r="A61" s="45" t="s">
        <v>281</v>
      </c>
      <c r="B61" s="45" t="s">
        <v>156</v>
      </c>
      <c r="C61" s="46" t="s">
        <v>230</v>
      </c>
      <c r="D61" s="50">
        <f t="shared" si="12"/>
        <v>2238199</v>
      </c>
      <c r="E61" s="50">
        <v>0</v>
      </c>
      <c r="F61" s="50">
        <v>2238199</v>
      </c>
      <c r="G61" s="50"/>
      <c r="H61" s="48"/>
      <c r="I61" s="48">
        <f t="shared" si="0"/>
        <v>959228</v>
      </c>
      <c r="J61" s="49">
        <f t="shared" si="1"/>
        <v>959228</v>
      </c>
      <c r="K61" s="48">
        <v>0</v>
      </c>
      <c r="L61" s="48">
        <v>0</v>
      </c>
      <c r="M61" s="48">
        <v>959228</v>
      </c>
      <c r="N61" s="49">
        <v>0</v>
      </c>
      <c r="O61" s="40">
        <f t="shared" si="2"/>
        <v>3197427</v>
      </c>
      <c r="P61" s="50">
        <v>0</v>
      </c>
    </row>
    <row r="62" spans="1:16" ht="48" thickBot="1" x14ac:dyDescent="0.3">
      <c r="A62" s="38" t="s">
        <v>282</v>
      </c>
      <c r="B62" s="38" t="s">
        <v>229</v>
      </c>
      <c r="C62" s="39" t="s">
        <v>230</v>
      </c>
      <c r="D62" s="40">
        <f>E62+F62+G62+H62</f>
        <v>20000000</v>
      </c>
      <c r="E62" s="40">
        <v>0</v>
      </c>
      <c r="F62" s="42">
        <v>20000000</v>
      </c>
      <c r="G62" s="40"/>
      <c r="H62" s="48"/>
      <c r="I62" s="42">
        <f t="shared" si="0"/>
        <v>5000000</v>
      </c>
      <c r="J62" s="43">
        <f t="shared" si="1"/>
        <v>4366000</v>
      </c>
      <c r="K62" s="42">
        <v>2500000</v>
      </c>
      <c r="L62" s="42">
        <v>933000</v>
      </c>
      <c r="M62" s="42">
        <v>933000</v>
      </c>
      <c r="N62" s="43">
        <v>634000</v>
      </c>
      <c r="O62" s="40">
        <f t="shared" si="2"/>
        <v>25000000</v>
      </c>
      <c r="P62" s="40">
        <v>0</v>
      </c>
    </row>
    <row r="63" spans="1:16" ht="45.75" thickBot="1" x14ac:dyDescent="0.3">
      <c r="A63" s="45" t="s">
        <v>283</v>
      </c>
      <c r="B63" s="45" t="s">
        <v>158</v>
      </c>
      <c r="C63" s="46" t="s">
        <v>230</v>
      </c>
      <c r="D63" s="50">
        <f>E63+F63+G63+H63</f>
        <v>20000000</v>
      </c>
      <c r="E63" s="48">
        <v>0</v>
      </c>
      <c r="F63" s="50">
        <v>20000000</v>
      </c>
      <c r="G63" s="48"/>
      <c r="H63" s="48"/>
      <c r="I63" s="48">
        <f t="shared" si="0"/>
        <v>5000000</v>
      </c>
      <c r="J63" s="49">
        <f t="shared" si="1"/>
        <v>4366000</v>
      </c>
      <c r="K63" s="48">
        <v>2500000</v>
      </c>
      <c r="L63" s="48">
        <v>933000</v>
      </c>
      <c r="M63" s="48">
        <v>933000</v>
      </c>
      <c r="N63" s="49">
        <v>634000</v>
      </c>
      <c r="O63" s="40">
        <f t="shared" si="2"/>
        <v>25000000</v>
      </c>
      <c r="P63" s="48">
        <v>0</v>
      </c>
    </row>
    <row r="64" spans="1:16" ht="48" thickBot="1" x14ac:dyDescent="0.3">
      <c r="A64" s="38" t="s">
        <v>284</v>
      </c>
      <c r="B64" s="38" t="s">
        <v>229</v>
      </c>
      <c r="C64" s="39" t="s">
        <v>230</v>
      </c>
      <c r="D64" s="40">
        <f>E64+F64+G64+H64</f>
        <v>30000000</v>
      </c>
      <c r="E64" s="40">
        <v>0</v>
      </c>
      <c r="F64" s="40"/>
      <c r="G64" s="42">
        <v>30000000</v>
      </c>
      <c r="H64" s="40"/>
      <c r="I64" s="42">
        <f t="shared" si="0"/>
        <v>7500000</v>
      </c>
      <c r="J64" s="43">
        <f t="shared" si="1"/>
        <v>5415000</v>
      </c>
      <c r="K64" s="41">
        <v>5250000</v>
      </c>
      <c r="L64" s="41">
        <v>82500</v>
      </c>
      <c r="M64" s="41">
        <v>82500</v>
      </c>
      <c r="N64" s="44">
        <v>2085000</v>
      </c>
      <c r="O64" s="40">
        <f t="shared" si="2"/>
        <v>37500000</v>
      </c>
      <c r="P64" s="40">
        <v>0</v>
      </c>
    </row>
    <row r="65" spans="1:16" ht="30.75" thickBot="1" x14ac:dyDescent="0.3">
      <c r="A65" s="45" t="s">
        <v>285</v>
      </c>
      <c r="B65" s="45" t="s">
        <v>117</v>
      </c>
      <c r="C65" s="46" t="s">
        <v>230</v>
      </c>
      <c r="D65" s="50">
        <f t="shared" ref="D65:D70" si="13">E65+F65+G65+H65</f>
        <v>500307</v>
      </c>
      <c r="E65" s="48">
        <v>0</v>
      </c>
      <c r="F65" s="48"/>
      <c r="G65" s="50">
        <v>500307</v>
      </c>
      <c r="H65" s="48"/>
      <c r="I65" s="48">
        <f t="shared" si="0"/>
        <v>125077</v>
      </c>
      <c r="J65" s="49">
        <f t="shared" si="1"/>
        <v>90306</v>
      </c>
      <c r="K65" s="51">
        <v>87554</v>
      </c>
      <c r="L65" s="48">
        <v>1375</v>
      </c>
      <c r="M65" s="48">
        <v>1377</v>
      </c>
      <c r="N65" s="49">
        <v>34771</v>
      </c>
      <c r="O65" s="40">
        <f t="shared" si="2"/>
        <v>625384</v>
      </c>
      <c r="P65" s="48">
        <v>0</v>
      </c>
    </row>
    <row r="66" spans="1:16" ht="45.75" thickBot="1" x14ac:dyDescent="0.3">
      <c r="A66" s="59" t="s">
        <v>304</v>
      </c>
      <c r="B66" s="45" t="s">
        <v>126</v>
      </c>
      <c r="C66" s="46" t="s">
        <v>230</v>
      </c>
      <c r="D66" s="50">
        <f t="shared" si="13"/>
        <v>9022913</v>
      </c>
      <c r="E66" s="48">
        <v>0</v>
      </c>
      <c r="F66" s="48"/>
      <c r="G66" s="50">
        <v>9022913</v>
      </c>
      <c r="H66" s="48"/>
      <c r="I66" s="48">
        <f t="shared" si="0"/>
        <v>2255730</v>
      </c>
      <c r="J66" s="49">
        <f t="shared" si="1"/>
        <v>1628637</v>
      </c>
      <c r="K66" s="51">
        <v>1579010</v>
      </c>
      <c r="L66" s="48">
        <v>24814</v>
      </c>
      <c r="M66" s="48">
        <v>24813</v>
      </c>
      <c r="N66" s="49">
        <v>627093</v>
      </c>
      <c r="O66" s="40">
        <f t="shared" si="2"/>
        <v>11278643</v>
      </c>
      <c r="P66" s="48">
        <v>0</v>
      </c>
    </row>
    <row r="67" spans="1:16" ht="45.75" thickBot="1" x14ac:dyDescent="0.3">
      <c r="A67" s="45" t="s">
        <v>286</v>
      </c>
      <c r="B67" s="45" t="s">
        <v>130</v>
      </c>
      <c r="C67" s="46" t="s">
        <v>230</v>
      </c>
      <c r="D67" s="50">
        <f t="shared" si="13"/>
        <v>1251385</v>
      </c>
      <c r="E67" s="48">
        <v>0</v>
      </c>
      <c r="F67" s="48"/>
      <c r="G67" s="50">
        <v>1251385</v>
      </c>
      <c r="H67" s="48"/>
      <c r="I67" s="48">
        <f t="shared" si="0"/>
        <v>312846</v>
      </c>
      <c r="J67" s="49">
        <f t="shared" si="1"/>
        <v>225875</v>
      </c>
      <c r="K67" s="51">
        <v>218993</v>
      </c>
      <c r="L67" s="48">
        <v>3441</v>
      </c>
      <c r="M67" s="48">
        <v>3441</v>
      </c>
      <c r="N67" s="49">
        <v>86971</v>
      </c>
      <c r="O67" s="40">
        <f t="shared" si="2"/>
        <v>1564231</v>
      </c>
      <c r="P67" s="48">
        <v>0</v>
      </c>
    </row>
    <row r="68" spans="1:16" ht="30.75" thickBot="1" x14ac:dyDescent="0.3">
      <c r="A68" s="45" t="s">
        <v>287</v>
      </c>
      <c r="B68" s="45" t="s">
        <v>141</v>
      </c>
      <c r="C68" s="46" t="s">
        <v>230</v>
      </c>
      <c r="D68" s="50">
        <f t="shared" si="13"/>
        <v>2072982</v>
      </c>
      <c r="E68" s="48">
        <v>0</v>
      </c>
      <c r="F68" s="48"/>
      <c r="G68" s="50">
        <v>2072982</v>
      </c>
      <c r="H68" s="48"/>
      <c r="I68" s="48">
        <f t="shared" si="0"/>
        <v>518247</v>
      </c>
      <c r="J68" s="49">
        <f t="shared" si="1"/>
        <v>374173</v>
      </c>
      <c r="K68" s="51">
        <v>362771</v>
      </c>
      <c r="L68" s="48">
        <v>5701</v>
      </c>
      <c r="M68" s="48">
        <v>5701</v>
      </c>
      <c r="N68" s="49">
        <v>144074</v>
      </c>
      <c r="O68" s="40">
        <f t="shared" si="2"/>
        <v>2591229</v>
      </c>
      <c r="P68" s="48">
        <v>0</v>
      </c>
    </row>
    <row r="69" spans="1:16" ht="30.75" thickBot="1" x14ac:dyDescent="0.3">
      <c r="A69" s="60" t="s">
        <v>305</v>
      </c>
      <c r="B69" s="60" t="s">
        <v>146</v>
      </c>
      <c r="C69" s="61" t="s">
        <v>230</v>
      </c>
      <c r="D69" s="65">
        <f t="shared" si="13"/>
        <v>5455449.2999999998</v>
      </c>
      <c r="E69" s="62"/>
      <c r="F69" s="62"/>
      <c r="G69" s="66">
        <v>5455449.2999999998</v>
      </c>
      <c r="H69" s="62"/>
      <c r="I69" s="62">
        <f>J69+N69</f>
        <v>1363862</v>
      </c>
      <c r="J69" s="63">
        <f t="shared" si="1"/>
        <v>984720</v>
      </c>
      <c r="K69" s="62">
        <v>954675</v>
      </c>
      <c r="L69" s="62">
        <v>15043</v>
      </c>
      <c r="M69" s="62">
        <v>15002</v>
      </c>
      <c r="N69" s="63">
        <v>379142</v>
      </c>
      <c r="O69" s="64">
        <f t="shared" si="2"/>
        <v>6819311.2999999998</v>
      </c>
      <c r="P69" s="62">
        <v>0</v>
      </c>
    </row>
    <row r="70" spans="1:16" ht="60.75" thickBot="1" x14ac:dyDescent="0.3">
      <c r="A70" s="60" t="s">
        <v>306</v>
      </c>
      <c r="B70" s="60" t="s">
        <v>146</v>
      </c>
      <c r="C70" s="61" t="s">
        <v>230</v>
      </c>
      <c r="D70" s="65">
        <f t="shared" si="13"/>
        <v>11696963.699999999</v>
      </c>
      <c r="E70" s="62">
        <v>0</v>
      </c>
      <c r="F70" s="62"/>
      <c r="G70" s="66">
        <v>11696963.699999999</v>
      </c>
      <c r="H70" s="62"/>
      <c r="I70" s="62">
        <f t="shared" si="0"/>
        <v>2924238</v>
      </c>
      <c r="J70" s="63">
        <f t="shared" si="1"/>
        <v>2111289</v>
      </c>
      <c r="K70" s="62">
        <v>2046997</v>
      </c>
      <c r="L70" s="62">
        <v>32126</v>
      </c>
      <c r="M70" s="62">
        <v>32166</v>
      </c>
      <c r="N70" s="63">
        <v>812949</v>
      </c>
      <c r="O70" s="64">
        <f t="shared" si="2"/>
        <v>14621201.699999999</v>
      </c>
      <c r="P70" s="62">
        <v>0</v>
      </c>
    </row>
    <row r="71" spans="1:16" ht="48" thickBot="1" x14ac:dyDescent="0.3">
      <c r="A71" s="38" t="s">
        <v>288</v>
      </c>
      <c r="B71" s="38" t="s">
        <v>229</v>
      </c>
      <c r="C71" s="39"/>
      <c r="D71" s="40">
        <f>E71+F71+G71+H71</f>
        <v>398216109</v>
      </c>
      <c r="E71" s="40">
        <v>0</v>
      </c>
      <c r="F71" s="40"/>
      <c r="G71" s="40"/>
      <c r="H71" s="42">
        <v>398216109</v>
      </c>
      <c r="I71" s="42">
        <f t="shared" si="0"/>
        <v>170664048</v>
      </c>
      <c r="J71" s="43">
        <f t="shared" si="1"/>
        <v>93865226</v>
      </c>
      <c r="K71" s="41">
        <v>63315174</v>
      </c>
      <c r="L71" s="41">
        <v>18276644</v>
      </c>
      <c r="M71" s="41">
        <v>12273408</v>
      </c>
      <c r="N71" s="44">
        <v>76798822</v>
      </c>
      <c r="O71" s="40">
        <f t="shared" si="2"/>
        <v>568880157</v>
      </c>
      <c r="P71" s="40">
        <v>0</v>
      </c>
    </row>
    <row r="72" spans="1:16" ht="45.75" thickBot="1" x14ac:dyDescent="0.3">
      <c r="A72" s="45" t="s">
        <v>289</v>
      </c>
      <c r="B72" s="45" t="s">
        <v>171</v>
      </c>
      <c r="C72" s="46"/>
      <c r="D72" s="50">
        <f t="shared" ref="D72:D86" si="14">E72+F72+G72+H72</f>
        <v>80000000</v>
      </c>
      <c r="E72" s="48">
        <v>0</v>
      </c>
      <c r="F72" s="48"/>
      <c r="G72" s="48"/>
      <c r="H72" s="48">
        <v>80000000</v>
      </c>
      <c r="I72" s="48">
        <f t="shared" si="0"/>
        <v>34285934</v>
      </c>
      <c r="J72" s="49">
        <f t="shared" si="1"/>
        <v>31987961</v>
      </c>
      <c r="K72" s="48">
        <v>29642857</v>
      </c>
      <c r="L72" s="48">
        <v>1172552</v>
      </c>
      <c r="M72" s="48">
        <v>1172552</v>
      </c>
      <c r="N72" s="49">
        <v>2297973</v>
      </c>
      <c r="O72" s="40">
        <f t="shared" si="2"/>
        <v>114285934</v>
      </c>
      <c r="P72" s="48">
        <v>0</v>
      </c>
    </row>
    <row r="73" spans="1:16" ht="30.75" thickBot="1" x14ac:dyDescent="0.3">
      <c r="A73" s="45" t="s">
        <v>290</v>
      </c>
      <c r="B73" s="45" t="s">
        <v>171</v>
      </c>
      <c r="C73" s="46"/>
      <c r="D73" s="50">
        <f t="shared" si="14"/>
        <v>64320000</v>
      </c>
      <c r="E73" s="48">
        <v>0</v>
      </c>
      <c r="F73" s="48"/>
      <c r="G73" s="48"/>
      <c r="H73" s="48">
        <v>64320000</v>
      </c>
      <c r="I73" s="48">
        <f t="shared" si="0"/>
        <v>27565715</v>
      </c>
      <c r="J73" s="49">
        <f t="shared" si="1"/>
        <v>0</v>
      </c>
      <c r="K73" s="48">
        <v>0</v>
      </c>
      <c r="L73" s="48">
        <v>0</v>
      </c>
      <c r="M73" s="48">
        <v>0</v>
      </c>
      <c r="N73" s="49">
        <v>27565715</v>
      </c>
      <c r="O73" s="40">
        <f t="shared" si="2"/>
        <v>91885715</v>
      </c>
      <c r="P73" s="48">
        <v>0</v>
      </c>
    </row>
    <row r="74" spans="1:16" ht="60.75" thickBot="1" x14ac:dyDescent="0.3">
      <c r="A74" s="45" t="s">
        <v>291</v>
      </c>
      <c r="B74" s="45" t="s">
        <v>171</v>
      </c>
      <c r="C74" s="46"/>
      <c r="D74" s="50">
        <f t="shared" si="14"/>
        <v>15731424</v>
      </c>
      <c r="E74" s="48">
        <v>0</v>
      </c>
      <c r="F74" s="48"/>
      <c r="G74" s="48"/>
      <c r="H74" s="48">
        <v>15731424</v>
      </c>
      <c r="I74" s="48">
        <f t="shared" ref="I74:I87" si="15">J74+N74</f>
        <v>6741912</v>
      </c>
      <c r="J74" s="49">
        <f t="shared" ref="J74:J87" si="16">K74+L74+M74</f>
        <v>5829844</v>
      </c>
      <c r="K74" s="48">
        <v>3735002</v>
      </c>
      <c r="L74" s="48">
        <v>793784</v>
      </c>
      <c r="M74" s="48">
        <v>1301058</v>
      </c>
      <c r="N74" s="49">
        <v>912068</v>
      </c>
      <c r="O74" s="40">
        <f t="shared" ref="O74:O81" si="17">D74+I74</f>
        <v>22473336</v>
      </c>
      <c r="P74" s="48">
        <v>0</v>
      </c>
    </row>
    <row r="75" spans="1:16" ht="30.75" thickBot="1" x14ac:dyDescent="0.3">
      <c r="A75" s="45" t="s">
        <v>292</v>
      </c>
      <c r="B75" s="45" t="s">
        <v>171</v>
      </c>
      <c r="C75" s="46"/>
      <c r="D75" s="50">
        <f t="shared" si="14"/>
        <v>31946290</v>
      </c>
      <c r="E75" s="48">
        <v>0</v>
      </c>
      <c r="F75" s="48"/>
      <c r="G75" s="48"/>
      <c r="H75" s="48">
        <v>31946290</v>
      </c>
      <c r="I75" s="48">
        <f t="shared" si="15"/>
        <v>13691268</v>
      </c>
      <c r="J75" s="49">
        <f t="shared" si="16"/>
        <v>5604155</v>
      </c>
      <c r="K75" s="47">
        <v>3368735</v>
      </c>
      <c r="L75" s="47">
        <v>1117710</v>
      </c>
      <c r="M75" s="47">
        <v>1117710</v>
      </c>
      <c r="N75" s="55">
        <v>8087113</v>
      </c>
      <c r="O75" s="40">
        <f t="shared" si="17"/>
        <v>45637558</v>
      </c>
      <c r="P75" s="48">
        <v>0</v>
      </c>
    </row>
    <row r="76" spans="1:16" ht="30.75" thickBot="1" x14ac:dyDescent="0.3">
      <c r="A76" s="45" t="s">
        <v>293</v>
      </c>
      <c r="B76" s="45" t="s">
        <v>171</v>
      </c>
      <c r="C76" s="46"/>
      <c r="D76" s="50">
        <f t="shared" si="14"/>
        <v>58201540</v>
      </c>
      <c r="E76" s="50">
        <v>0</v>
      </c>
      <c r="F76" s="50"/>
      <c r="G76" s="50"/>
      <c r="H76" s="50">
        <v>58201540</v>
      </c>
      <c r="I76" s="48">
        <f t="shared" si="15"/>
        <v>24943517</v>
      </c>
      <c r="J76" s="49">
        <f t="shared" si="16"/>
        <v>15458764</v>
      </c>
      <c r="K76" s="47">
        <v>8428622</v>
      </c>
      <c r="L76" s="47">
        <v>7030142</v>
      </c>
      <c r="M76" s="47">
        <v>0</v>
      </c>
      <c r="N76" s="55">
        <v>9484753</v>
      </c>
      <c r="O76" s="40">
        <f t="shared" si="17"/>
        <v>83145057</v>
      </c>
      <c r="P76" s="50">
        <v>0</v>
      </c>
    </row>
    <row r="77" spans="1:16" ht="45.75" thickBot="1" x14ac:dyDescent="0.3">
      <c r="A77" s="45" t="s">
        <v>294</v>
      </c>
      <c r="B77" s="45" t="s">
        <v>171</v>
      </c>
      <c r="C77" s="46"/>
      <c r="D77" s="50">
        <f t="shared" si="14"/>
        <v>107265356</v>
      </c>
      <c r="E77" s="50">
        <v>0</v>
      </c>
      <c r="F77" s="50"/>
      <c r="G77" s="50"/>
      <c r="H77" s="50">
        <v>107265356</v>
      </c>
      <c r="I77" s="48">
        <f t="shared" si="15"/>
        <v>45970863</v>
      </c>
      <c r="J77" s="49">
        <f t="shared" si="16"/>
        <v>22909976</v>
      </c>
      <c r="K77" s="47">
        <v>12459134</v>
      </c>
      <c r="L77" s="47">
        <v>5610129</v>
      </c>
      <c r="M77" s="47">
        <v>4840713</v>
      </c>
      <c r="N77" s="55">
        <v>23060887</v>
      </c>
      <c r="O77" s="40">
        <f t="shared" si="17"/>
        <v>153236219</v>
      </c>
      <c r="P77" s="50">
        <v>0</v>
      </c>
    </row>
    <row r="78" spans="1:16" ht="60.75" thickBot="1" x14ac:dyDescent="0.3">
      <c r="A78" s="45" t="s">
        <v>295</v>
      </c>
      <c r="B78" s="45" t="s">
        <v>171</v>
      </c>
      <c r="C78" s="46"/>
      <c r="D78" s="50">
        <f t="shared" si="14"/>
        <v>40751499</v>
      </c>
      <c r="E78" s="50">
        <v>0</v>
      </c>
      <c r="F78" s="50"/>
      <c r="G78" s="50"/>
      <c r="H78" s="50">
        <v>40751499</v>
      </c>
      <c r="I78" s="48">
        <f t="shared" si="15"/>
        <v>17464839</v>
      </c>
      <c r="J78" s="49">
        <f t="shared" si="16"/>
        <v>12074526</v>
      </c>
      <c r="K78" s="47">
        <v>5680824</v>
      </c>
      <c r="L78" s="47">
        <v>2552327</v>
      </c>
      <c r="M78" s="47">
        <v>3841375</v>
      </c>
      <c r="N78" s="55">
        <v>5390313</v>
      </c>
      <c r="O78" s="40">
        <f t="shared" si="17"/>
        <v>58216338</v>
      </c>
      <c r="P78" s="50">
        <v>0</v>
      </c>
    </row>
    <row r="79" spans="1:16" ht="16.5" thickBot="1" x14ac:dyDescent="0.3">
      <c r="A79" s="45" t="s">
        <v>312</v>
      </c>
      <c r="B79" s="45" t="s">
        <v>171</v>
      </c>
      <c r="C79" s="46"/>
      <c r="D79" s="50">
        <f t="shared" si="14"/>
        <v>0</v>
      </c>
      <c r="E79" s="50">
        <v>0</v>
      </c>
      <c r="F79" s="50"/>
      <c r="G79" s="50"/>
      <c r="H79" s="50">
        <v>0</v>
      </c>
      <c r="I79" s="48">
        <f t="shared" ref="I79" si="18">J79+N79</f>
        <v>0</v>
      </c>
      <c r="J79" s="49">
        <f t="shared" ref="J79" si="19">K79+L79+M79</f>
        <v>0</v>
      </c>
      <c r="K79" s="47">
        <v>0</v>
      </c>
      <c r="L79" s="47">
        <v>0</v>
      </c>
      <c r="M79" s="47">
        <v>0</v>
      </c>
      <c r="N79" s="55">
        <v>0</v>
      </c>
      <c r="O79" s="40">
        <f t="shared" ref="O79" si="20">D79+I79</f>
        <v>0</v>
      </c>
      <c r="P79" s="50">
        <v>0</v>
      </c>
    </row>
    <row r="80" spans="1:16" ht="48" thickBot="1" x14ac:dyDescent="0.3">
      <c r="A80" s="38" t="s">
        <v>296</v>
      </c>
      <c r="B80" s="38" t="s">
        <v>229</v>
      </c>
      <c r="C80" s="39" t="s">
        <v>230</v>
      </c>
      <c r="D80" s="40">
        <f t="shared" si="14"/>
        <v>49954768</v>
      </c>
      <c r="E80" s="40">
        <v>0</v>
      </c>
      <c r="F80" s="40">
        <v>49954768</v>
      </c>
      <c r="G80" s="40"/>
      <c r="H80" s="40"/>
      <c r="I80" s="42">
        <f t="shared" si="15"/>
        <v>21409187</v>
      </c>
      <c r="J80" s="43">
        <f t="shared" si="16"/>
        <v>21409187</v>
      </c>
      <c r="K80" s="42">
        <v>0</v>
      </c>
      <c r="L80" s="42">
        <v>21409187</v>
      </c>
      <c r="M80" s="42">
        <v>0</v>
      </c>
      <c r="N80" s="43">
        <v>0</v>
      </c>
      <c r="O80" s="40">
        <f t="shared" si="17"/>
        <v>71363955</v>
      </c>
      <c r="P80" s="40">
        <v>0</v>
      </c>
    </row>
    <row r="81" spans="1:16" ht="48" thickBot="1" x14ac:dyDescent="0.3">
      <c r="A81" s="38" t="s">
        <v>297</v>
      </c>
      <c r="B81" s="38" t="s">
        <v>229</v>
      </c>
      <c r="C81" s="39" t="s">
        <v>230</v>
      </c>
      <c r="D81" s="40">
        <f t="shared" si="14"/>
        <v>19759745</v>
      </c>
      <c r="E81" s="40">
        <v>0</v>
      </c>
      <c r="F81" s="40"/>
      <c r="G81" s="40">
        <v>19759745</v>
      </c>
      <c r="H81" s="40"/>
      <c r="I81" s="42">
        <f t="shared" si="15"/>
        <v>8468463</v>
      </c>
      <c r="J81" s="43">
        <f t="shared" si="16"/>
        <v>8468463</v>
      </c>
      <c r="K81" s="42">
        <v>0</v>
      </c>
      <c r="L81" s="42">
        <v>8468463</v>
      </c>
      <c r="M81" s="42">
        <v>0</v>
      </c>
      <c r="N81" s="43">
        <v>0</v>
      </c>
      <c r="O81" s="40">
        <f t="shared" si="17"/>
        <v>28228208</v>
      </c>
      <c r="P81" s="40">
        <v>0</v>
      </c>
    </row>
    <row r="82" spans="1:16" ht="16.5" thickBot="1" x14ac:dyDescent="0.3">
      <c r="A82" s="38" t="s">
        <v>298</v>
      </c>
      <c r="B82" s="38" t="s">
        <v>229</v>
      </c>
      <c r="C82" s="39"/>
      <c r="D82" s="40">
        <f t="shared" si="14"/>
        <v>16592338</v>
      </c>
      <c r="E82" s="40">
        <v>0</v>
      </c>
      <c r="F82" s="40"/>
      <c r="G82" s="40"/>
      <c r="H82" s="40">
        <v>16592338</v>
      </c>
      <c r="I82" s="42">
        <f t="shared" si="15"/>
        <v>7111003</v>
      </c>
      <c r="J82" s="43">
        <f t="shared" si="16"/>
        <v>7111003</v>
      </c>
      <c r="K82" s="42">
        <v>0</v>
      </c>
      <c r="L82" s="42">
        <v>7111003</v>
      </c>
      <c r="M82" s="42">
        <v>0</v>
      </c>
      <c r="N82" s="43">
        <v>0</v>
      </c>
      <c r="O82" s="40">
        <f>D82+I82</f>
        <v>23703341</v>
      </c>
      <c r="P82" s="40">
        <v>0</v>
      </c>
    </row>
    <row r="83" spans="1:16" ht="63.75" thickBot="1" x14ac:dyDescent="0.3">
      <c r="A83" s="38" t="s">
        <v>316</v>
      </c>
      <c r="B83" s="38" t="s">
        <v>229</v>
      </c>
      <c r="C83" s="39" t="s">
        <v>230</v>
      </c>
      <c r="D83" s="40">
        <f t="shared" si="14"/>
        <v>41327193</v>
      </c>
      <c r="E83" s="40">
        <v>0</v>
      </c>
      <c r="F83" s="40">
        <v>41327193</v>
      </c>
      <c r="G83" s="40"/>
      <c r="H83" s="40"/>
      <c r="I83" s="42">
        <f t="shared" si="15"/>
        <v>10331799</v>
      </c>
      <c r="J83" s="43">
        <f t="shared" si="16"/>
        <v>6199079</v>
      </c>
      <c r="K83" s="42">
        <v>0</v>
      </c>
      <c r="L83" s="42">
        <v>5000000</v>
      </c>
      <c r="M83" s="42">
        <v>1199079</v>
      </c>
      <c r="N83" s="43">
        <v>4132720</v>
      </c>
      <c r="O83" s="40">
        <f t="shared" ref="O83:O86" si="21">D83+I83</f>
        <v>51658992</v>
      </c>
      <c r="P83" s="40">
        <v>0</v>
      </c>
    </row>
    <row r="84" spans="1:16" ht="45.75" thickBot="1" x14ac:dyDescent="0.3">
      <c r="A84" s="45" t="s">
        <v>317</v>
      </c>
      <c r="B84" s="45"/>
      <c r="C84" s="61" t="s">
        <v>230</v>
      </c>
      <c r="D84" s="50">
        <f t="shared" si="14"/>
        <v>41327193</v>
      </c>
      <c r="E84" s="50">
        <v>0</v>
      </c>
      <c r="F84" s="50">
        <v>41327193</v>
      </c>
      <c r="G84" s="50"/>
      <c r="H84" s="50"/>
      <c r="I84" s="48">
        <f t="shared" si="15"/>
        <v>10331799</v>
      </c>
      <c r="J84" s="49">
        <f t="shared" si="16"/>
        <v>6199079</v>
      </c>
      <c r="K84" s="48">
        <v>0</v>
      </c>
      <c r="L84" s="48">
        <v>5000000</v>
      </c>
      <c r="M84" s="48">
        <v>1199079</v>
      </c>
      <c r="N84" s="49">
        <v>4132720</v>
      </c>
      <c r="O84" s="50">
        <f t="shared" si="21"/>
        <v>51658992</v>
      </c>
      <c r="P84" s="50">
        <v>0</v>
      </c>
    </row>
    <row r="85" spans="1:16" ht="63.75" thickBot="1" x14ac:dyDescent="0.3">
      <c r="A85" s="38" t="s">
        <v>318</v>
      </c>
      <c r="B85" s="38" t="s">
        <v>229</v>
      </c>
      <c r="C85" s="39" t="s">
        <v>230</v>
      </c>
      <c r="D85" s="40">
        <f t="shared" si="14"/>
        <v>154418096</v>
      </c>
      <c r="E85" s="40">
        <v>0</v>
      </c>
      <c r="F85" s="40">
        <v>154418096</v>
      </c>
      <c r="G85" s="40"/>
      <c r="H85" s="40"/>
      <c r="I85" s="42">
        <f t="shared" si="15"/>
        <v>38604523</v>
      </c>
      <c r="J85" s="43">
        <f t="shared" si="16"/>
        <v>36890482</v>
      </c>
      <c r="K85" s="42">
        <v>0</v>
      </c>
      <c r="L85" s="42">
        <v>32430048</v>
      </c>
      <c r="M85" s="42">
        <v>4460434</v>
      </c>
      <c r="N85" s="43">
        <v>1714041</v>
      </c>
      <c r="O85" s="40">
        <f t="shared" si="21"/>
        <v>193022619</v>
      </c>
      <c r="P85" s="40">
        <v>0</v>
      </c>
    </row>
    <row r="86" spans="1:16" ht="30.75" thickBot="1" x14ac:dyDescent="0.3">
      <c r="A86" s="45" t="s">
        <v>319</v>
      </c>
      <c r="B86" s="45"/>
      <c r="C86" s="61" t="s">
        <v>230</v>
      </c>
      <c r="D86" s="50">
        <f t="shared" si="14"/>
        <v>154418096</v>
      </c>
      <c r="E86" s="50">
        <v>0</v>
      </c>
      <c r="F86" s="50">
        <v>154418096</v>
      </c>
      <c r="G86" s="50"/>
      <c r="H86" s="50"/>
      <c r="I86" s="48">
        <f t="shared" si="15"/>
        <v>38604523</v>
      </c>
      <c r="J86" s="49">
        <f t="shared" si="16"/>
        <v>36890482</v>
      </c>
      <c r="K86" s="48">
        <v>0</v>
      </c>
      <c r="L86" s="48">
        <v>32430048</v>
      </c>
      <c r="M86" s="48">
        <v>4460434</v>
      </c>
      <c r="N86" s="49">
        <v>1714041</v>
      </c>
      <c r="O86" s="50">
        <f t="shared" si="21"/>
        <v>193022619</v>
      </c>
      <c r="P86" s="50">
        <v>0</v>
      </c>
    </row>
    <row r="87" spans="1:16" ht="16.5" thickBot="1" x14ac:dyDescent="0.3">
      <c r="A87" s="56" t="s">
        <v>299</v>
      </c>
      <c r="B87" s="56" t="s">
        <v>229</v>
      </c>
      <c r="C87" s="57"/>
      <c r="D87" s="58">
        <f>D82+D81+D80+D71+D64+D62+D57+D37+D32+D29+D26+D15+D7+D83+D85</f>
        <v>2154405816</v>
      </c>
      <c r="E87" s="58">
        <f>E82+E81+E80+E71+E64+E62+E57+E37+E32+E29+E26+E15+E7</f>
        <v>0</v>
      </c>
      <c r="F87" s="58">
        <f>F82+F81+F80+F71+F64+F62+F57+F37+F32+F29+F26+F15+F7+F83+F85</f>
        <v>1251999208</v>
      </c>
      <c r="G87" s="58">
        <f t="shared" ref="G87:H87" si="22">G82+G81+G80+G71+G64+G62+G57+G37+G32+G29+G26+G15+G7</f>
        <v>487598161</v>
      </c>
      <c r="H87" s="58">
        <f t="shared" si="22"/>
        <v>414808447</v>
      </c>
      <c r="I87" s="42">
        <f t="shared" si="15"/>
        <v>879433697.60000002</v>
      </c>
      <c r="J87" s="43">
        <f t="shared" si="16"/>
        <v>655898249.60000002</v>
      </c>
      <c r="K87" s="58">
        <f>K82+K81+K80+K71+K64+K62+K57+K37+K32+K29+K26+K15+K7+K83+K85</f>
        <v>208713123.59999999</v>
      </c>
      <c r="L87" s="58">
        <f>L82+L81+L80+L71+L64+L62+L57+L37+L32+L29+L26+L15+L7+L83+L85</f>
        <v>263715527</v>
      </c>
      <c r="M87" s="58">
        <f>M82+M81+M80+M71+M64+M62+M57+M37+M32+M29+M26+M15+M7+M83+M85</f>
        <v>183469599</v>
      </c>
      <c r="N87" s="43">
        <f>N82+N81+N80+N71+N64+N62+N57+N37+N32+N29+N26+N15+N7+N83+N85</f>
        <v>223535448</v>
      </c>
      <c r="O87" s="40">
        <f>D87+I87</f>
        <v>3033839513.5999999</v>
      </c>
      <c r="P87" s="58">
        <v>0</v>
      </c>
    </row>
  </sheetData>
  <mergeCells count="17">
    <mergeCell ref="O2:O4"/>
    <mergeCell ref="P2:P4"/>
    <mergeCell ref="D3:D4"/>
    <mergeCell ref="E3:E4"/>
    <mergeCell ref="F3:F4"/>
    <mergeCell ref="G3:G4"/>
    <mergeCell ref="H3:H4"/>
    <mergeCell ref="I3:I4"/>
    <mergeCell ref="J3:J4"/>
    <mergeCell ref="L3:L4"/>
    <mergeCell ref="N2:N4"/>
    <mergeCell ref="A2:A6"/>
    <mergeCell ref="B2:B6"/>
    <mergeCell ref="C2:C6"/>
    <mergeCell ref="D2:H2"/>
    <mergeCell ref="J2:M2"/>
    <mergeCell ref="M3:M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4" sqref="C4:C8"/>
    </sheetView>
  </sheetViews>
  <sheetFormatPr defaultRowHeight="15" x14ac:dyDescent="0.25"/>
  <cols>
    <col min="1" max="1" width="16.7109375" customWidth="1"/>
    <col min="2" max="2" width="9.140625" style="2"/>
    <col min="3" max="4" width="13.140625" style="2" customWidth="1"/>
    <col min="5" max="5" width="12.5703125" style="3" customWidth="1"/>
    <col min="6" max="6" width="16.7109375" style="4" customWidth="1"/>
    <col min="8" max="8" width="12.42578125" style="5" bestFit="1" customWidth="1"/>
    <col min="9" max="9" width="13.5703125" bestFit="1" customWidth="1"/>
  </cols>
  <sheetData>
    <row r="1" spans="1:9" ht="15.75" thickBot="1" x14ac:dyDescent="0.3">
      <c r="A1" s="26" t="s">
        <v>309</v>
      </c>
    </row>
    <row r="2" spans="1:9" ht="4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H2" s="1"/>
    </row>
    <row r="3" spans="1:9" ht="30" customHeight="1" thickBot="1" x14ac:dyDescent="0.3">
      <c r="A3" s="121" t="s">
        <v>6</v>
      </c>
      <c r="B3" s="112" t="s">
        <v>7</v>
      </c>
      <c r="C3" s="9" t="s">
        <v>8</v>
      </c>
      <c r="D3" s="9" t="s">
        <v>9</v>
      </c>
      <c r="E3" s="10" t="s">
        <v>10</v>
      </c>
      <c r="F3" s="11">
        <v>17397241</v>
      </c>
    </row>
    <row r="4" spans="1:9" ht="15.75" thickBot="1" x14ac:dyDescent="0.3">
      <c r="A4" s="122"/>
      <c r="B4" s="113"/>
      <c r="C4" s="94" t="s">
        <v>11</v>
      </c>
      <c r="D4" s="94" t="s">
        <v>9</v>
      </c>
      <c r="E4" s="12" t="s">
        <v>12</v>
      </c>
      <c r="F4" s="13">
        <v>6768902</v>
      </c>
    </row>
    <row r="5" spans="1:9" ht="15.75" thickBot="1" x14ac:dyDescent="0.3">
      <c r="A5" s="122"/>
      <c r="B5" s="113"/>
      <c r="C5" s="95"/>
      <c r="D5" s="95"/>
      <c r="E5" s="12" t="s">
        <v>13</v>
      </c>
      <c r="F5" s="13">
        <v>6768902</v>
      </c>
    </row>
    <row r="6" spans="1:9" ht="15.75" thickBot="1" x14ac:dyDescent="0.3">
      <c r="A6" s="122"/>
      <c r="B6" s="113"/>
      <c r="C6" s="95"/>
      <c r="D6" s="95"/>
      <c r="E6" s="12" t="s">
        <v>14</v>
      </c>
      <c r="F6" s="13">
        <v>950409</v>
      </c>
    </row>
    <row r="7" spans="1:9" ht="15.75" thickBot="1" x14ac:dyDescent="0.3">
      <c r="A7" s="122"/>
      <c r="B7" s="113"/>
      <c r="C7" s="95"/>
      <c r="D7" s="95"/>
      <c r="E7" s="12" t="s">
        <v>15</v>
      </c>
      <c r="F7" s="13">
        <v>500000</v>
      </c>
    </row>
    <row r="8" spans="1:9" ht="15.75" thickBot="1" x14ac:dyDescent="0.3">
      <c r="A8" s="122"/>
      <c r="B8" s="113"/>
      <c r="C8" s="96"/>
      <c r="D8" s="96"/>
      <c r="E8" s="12" t="s">
        <v>16</v>
      </c>
      <c r="F8" s="13">
        <v>1000000</v>
      </c>
    </row>
    <row r="9" spans="1:9" ht="15.75" thickBot="1" x14ac:dyDescent="0.3">
      <c r="A9" s="122"/>
      <c r="B9" s="113"/>
      <c r="C9" s="112" t="s">
        <v>17</v>
      </c>
      <c r="D9" s="112" t="s">
        <v>18</v>
      </c>
      <c r="E9" s="10" t="s">
        <v>19</v>
      </c>
      <c r="F9" s="11">
        <v>14902753.125</v>
      </c>
      <c r="G9" s="14"/>
      <c r="I9" s="5"/>
    </row>
    <row r="10" spans="1:9" ht="15.75" thickBot="1" x14ac:dyDescent="0.3">
      <c r="A10" s="122"/>
      <c r="B10" s="113"/>
      <c r="C10" s="113"/>
      <c r="D10" s="113"/>
      <c r="E10" s="10" t="s">
        <v>20</v>
      </c>
      <c r="F10" s="11">
        <v>406327.45000000019</v>
      </c>
      <c r="G10" s="14"/>
    </row>
    <row r="11" spans="1:9" ht="15.75" thickBot="1" x14ac:dyDescent="0.3">
      <c r="A11" s="122"/>
      <c r="B11" s="113"/>
      <c r="C11" s="114"/>
      <c r="D11" s="114"/>
      <c r="E11" s="10" t="s">
        <v>21</v>
      </c>
      <c r="F11" s="11">
        <v>6178628.4250000007</v>
      </c>
      <c r="G11" s="14"/>
    </row>
    <row r="12" spans="1:9" ht="15.75" thickBot="1" x14ac:dyDescent="0.3">
      <c r="A12" s="122"/>
      <c r="B12" s="113"/>
      <c r="C12" s="94" t="s">
        <v>22</v>
      </c>
      <c r="D12" s="94" t="s">
        <v>18</v>
      </c>
      <c r="E12" s="12" t="s">
        <v>19</v>
      </c>
      <c r="F12" s="13">
        <v>19920906.875</v>
      </c>
      <c r="I12" s="5"/>
    </row>
    <row r="13" spans="1:9" ht="15.75" thickBot="1" x14ac:dyDescent="0.3">
      <c r="A13" s="122"/>
      <c r="B13" s="113"/>
      <c r="C13" s="95"/>
      <c r="D13" s="95"/>
      <c r="E13" s="12" t="s">
        <v>20</v>
      </c>
      <c r="F13" s="13">
        <v>1593672.55</v>
      </c>
    </row>
    <row r="14" spans="1:9" ht="15.75" thickBot="1" x14ac:dyDescent="0.3">
      <c r="A14" s="122"/>
      <c r="B14" s="113"/>
      <c r="C14" s="96"/>
      <c r="D14" s="96"/>
      <c r="E14" s="12" t="s">
        <v>21</v>
      </c>
      <c r="F14" s="13">
        <v>10358871.575000001</v>
      </c>
    </row>
    <row r="15" spans="1:9" ht="15.75" thickBot="1" x14ac:dyDescent="0.3">
      <c r="A15" s="122"/>
      <c r="B15" s="113"/>
      <c r="C15" s="112" t="s">
        <v>23</v>
      </c>
      <c r="D15" s="112" t="s">
        <v>24</v>
      </c>
      <c r="E15" s="10" t="s">
        <v>15</v>
      </c>
      <c r="F15" s="11">
        <v>2000000</v>
      </c>
    </row>
    <row r="16" spans="1:9" ht="15.75" thickBot="1" x14ac:dyDescent="0.3">
      <c r="A16" s="122"/>
      <c r="B16" s="113"/>
      <c r="C16" s="114"/>
      <c r="D16" s="114"/>
      <c r="E16" s="10" t="s">
        <v>25</v>
      </c>
      <c r="F16" s="11">
        <v>28000000</v>
      </c>
    </row>
    <row r="17" spans="1:9" ht="15.75" thickBot="1" x14ac:dyDescent="0.3">
      <c r="A17" s="122"/>
      <c r="B17" s="113"/>
      <c r="C17" s="94" t="s">
        <v>26</v>
      </c>
      <c r="D17" s="94" t="s">
        <v>24</v>
      </c>
      <c r="E17" s="12" t="s">
        <v>27</v>
      </c>
      <c r="F17" s="13">
        <v>100000</v>
      </c>
    </row>
    <row r="18" spans="1:9" ht="15.75" thickBot="1" x14ac:dyDescent="0.3">
      <c r="A18" s="122"/>
      <c r="B18" s="113"/>
      <c r="C18" s="95"/>
      <c r="D18" s="95"/>
      <c r="E18" s="12" t="s">
        <v>28</v>
      </c>
      <c r="F18" s="13">
        <v>3197163</v>
      </c>
    </row>
    <row r="19" spans="1:9" ht="15.75" thickBot="1" x14ac:dyDescent="0.3">
      <c r="A19" s="122"/>
      <c r="B19" s="113"/>
      <c r="C19" s="96"/>
      <c r="D19" s="96"/>
      <c r="E19" s="12" t="s">
        <v>29</v>
      </c>
      <c r="F19" s="13">
        <v>0</v>
      </c>
    </row>
    <row r="20" spans="1:9" ht="15.75" thickBot="1" x14ac:dyDescent="0.3">
      <c r="A20" s="122"/>
      <c r="B20" s="113"/>
      <c r="C20" s="112" t="s">
        <v>30</v>
      </c>
      <c r="D20" s="9" t="s">
        <v>24</v>
      </c>
      <c r="E20" s="10" t="s">
        <v>25</v>
      </c>
      <c r="F20" s="11">
        <v>3000000</v>
      </c>
    </row>
    <row r="21" spans="1:9" ht="15.75" thickBot="1" x14ac:dyDescent="0.3">
      <c r="A21" s="123"/>
      <c r="B21" s="114"/>
      <c r="C21" s="114"/>
      <c r="D21" s="9" t="s">
        <v>9</v>
      </c>
      <c r="E21" s="10" t="s">
        <v>31</v>
      </c>
      <c r="F21" s="11">
        <v>2504191</v>
      </c>
    </row>
    <row r="22" spans="1:9" ht="30" customHeight="1" thickBot="1" x14ac:dyDescent="0.3">
      <c r="A22" s="112" t="s">
        <v>32</v>
      </c>
      <c r="B22" s="112" t="s">
        <v>33</v>
      </c>
      <c r="C22" s="15" t="s">
        <v>34</v>
      </c>
      <c r="D22" s="15" t="s">
        <v>35</v>
      </c>
      <c r="E22" s="12" t="s">
        <v>36</v>
      </c>
      <c r="F22" s="13">
        <v>49751900</v>
      </c>
    </row>
    <row r="23" spans="1:9" ht="30" customHeight="1" thickBot="1" x14ac:dyDescent="0.3">
      <c r="A23" s="113"/>
      <c r="B23" s="113"/>
      <c r="C23" s="9" t="s">
        <v>37</v>
      </c>
      <c r="D23" s="9" t="s">
        <v>35</v>
      </c>
      <c r="E23" s="10" t="s">
        <v>38</v>
      </c>
      <c r="F23" s="11">
        <v>8772761</v>
      </c>
    </row>
    <row r="24" spans="1:9" ht="15.75" thickBot="1" x14ac:dyDescent="0.3">
      <c r="A24" s="113"/>
      <c r="B24" s="113"/>
      <c r="C24" s="94" t="s">
        <v>39</v>
      </c>
      <c r="D24" s="94" t="s">
        <v>40</v>
      </c>
      <c r="E24" s="12" t="s">
        <v>44</v>
      </c>
      <c r="F24" s="13">
        <v>1140000</v>
      </c>
    </row>
    <row r="25" spans="1:9" ht="15.75" thickBot="1" x14ac:dyDescent="0.3">
      <c r="A25" s="113"/>
      <c r="B25" s="113"/>
      <c r="C25" s="96"/>
      <c r="D25" s="96"/>
      <c r="E25" s="12" t="s">
        <v>45</v>
      </c>
      <c r="F25" s="13">
        <v>1640859</v>
      </c>
    </row>
    <row r="26" spans="1:9" ht="15.75" thickBot="1" x14ac:dyDescent="0.3">
      <c r="A26" s="113"/>
      <c r="B26" s="113"/>
      <c r="C26" s="112" t="s">
        <v>42</v>
      </c>
      <c r="D26" s="112" t="s">
        <v>40</v>
      </c>
      <c r="E26" s="10" t="s">
        <v>43</v>
      </c>
      <c r="F26" s="11">
        <v>7000000</v>
      </c>
    </row>
    <row r="27" spans="1:9" ht="15.75" thickBot="1" x14ac:dyDescent="0.3">
      <c r="A27" s="113"/>
      <c r="B27" s="113"/>
      <c r="C27" s="113"/>
      <c r="D27" s="113"/>
      <c r="E27" s="10" t="s">
        <v>44</v>
      </c>
      <c r="F27" s="11">
        <v>31750000</v>
      </c>
      <c r="I27" s="16"/>
    </row>
    <row r="28" spans="1:9" ht="15.75" thickBot="1" x14ac:dyDescent="0.3">
      <c r="A28" s="113"/>
      <c r="B28" s="113"/>
      <c r="C28" s="113"/>
      <c r="D28" s="113"/>
      <c r="E28" s="10" t="s">
        <v>45</v>
      </c>
      <c r="F28" s="11">
        <v>7000000</v>
      </c>
    </row>
    <row r="29" spans="1:9" ht="15.75" thickBot="1" x14ac:dyDescent="0.3">
      <c r="A29" s="113"/>
      <c r="B29" s="113"/>
      <c r="C29" s="114"/>
      <c r="D29" s="114"/>
      <c r="E29" s="10" t="s">
        <v>41</v>
      </c>
      <c r="F29" s="11">
        <v>4250000</v>
      </c>
    </row>
    <row r="30" spans="1:9" ht="15.75" thickBot="1" x14ac:dyDescent="0.3">
      <c r="A30" s="113"/>
      <c r="B30" s="113"/>
      <c r="C30" s="94" t="s">
        <v>46</v>
      </c>
      <c r="D30" s="94" t="s">
        <v>47</v>
      </c>
      <c r="E30" s="12" t="s">
        <v>48</v>
      </c>
      <c r="F30" s="13">
        <v>4434939.3518518517</v>
      </c>
      <c r="G30" s="14"/>
    </row>
    <row r="31" spans="1:9" ht="15.75" thickBot="1" x14ac:dyDescent="0.3">
      <c r="A31" s="113"/>
      <c r="B31" s="113"/>
      <c r="C31" s="95"/>
      <c r="D31" s="95"/>
      <c r="E31" s="12" t="s">
        <v>49</v>
      </c>
      <c r="F31" s="13">
        <v>708693.02777777798</v>
      </c>
      <c r="G31" s="14"/>
    </row>
    <row r="32" spans="1:9" ht="15.75" thickBot="1" x14ac:dyDescent="0.3">
      <c r="A32" s="113"/>
      <c r="B32" s="113"/>
      <c r="C32" s="96"/>
      <c r="D32" s="95"/>
      <c r="E32" s="12" t="s">
        <v>50</v>
      </c>
      <c r="F32" s="13">
        <v>36809996.620370366</v>
      </c>
      <c r="G32" s="14"/>
    </row>
    <row r="33" spans="1:9" ht="15.75" thickBot="1" x14ac:dyDescent="0.3">
      <c r="A33" s="113"/>
      <c r="B33" s="113"/>
      <c r="C33" s="112" t="s">
        <v>51</v>
      </c>
      <c r="D33" s="112" t="s">
        <v>47</v>
      </c>
      <c r="E33" s="10" t="s">
        <v>48</v>
      </c>
      <c r="F33" s="11">
        <v>5565060.6481481474</v>
      </c>
    </row>
    <row r="34" spans="1:9" ht="15.75" thickBot="1" x14ac:dyDescent="0.3">
      <c r="A34" s="113"/>
      <c r="B34" s="113"/>
      <c r="C34" s="113"/>
      <c r="D34" s="113"/>
      <c r="E34" s="10" t="s">
        <v>49</v>
      </c>
      <c r="F34" s="11">
        <v>8347590.9722222229</v>
      </c>
    </row>
    <row r="35" spans="1:9" ht="15.75" thickBot="1" x14ac:dyDescent="0.3">
      <c r="A35" s="113"/>
      <c r="B35" s="113"/>
      <c r="C35" s="114"/>
      <c r="D35" s="113"/>
      <c r="E35" s="10" t="s">
        <v>50</v>
      </c>
      <c r="F35" s="11">
        <v>46190003.379629627</v>
      </c>
    </row>
    <row r="36" spans="1:9" ht="15.75" thickBot="1" x14ac:dyDescent="0.3">
      <c r="A36" s="113"/>
      <c r="B36" s="113"/>
      <c r="C36" s="94" t="s">
        <v>52</v>
      </c>
      <c r="D36" s="94" t="s">
        <v>53</v>
      </c>
      <c r="E36" s="12" t="s">
        <v>54</v>
      </c>
      <c r="F36" s="13">
        <v>945000</v>
      </c>
    </row>
    <row r="37" spans="1:9" ht="15.75" thickBot="1" x14ac:dyDescent="0.3">
      <c r="A37" s="113"/>
      <c r="B37" s="113"/>
      <c r="C37" s="95"/>
      <c r="D37" s="95"/>
      <c r="E37" s="12" t="s">
        <v>55</v>
      </c>
      <c r="F37" s="13">
        <v>2205000</v>
      </c>
    </row>
    <row r="38" spans="1:9" ht="15.75" thickBot="1" x14ac:dyDescent="0.3">
      <c r="A38" s="113"/>
      <c r="B38" s="113"/>
      <c r="C38" s="95"/>
      <c r="D38" s="95"/>
      <c r="E38" s="12" t="s">
        <v>56</v>
      </c>
      <c r="F38" s="13">
        <v>3500000</v>
      </c>
    </row>
    <row r="39" spans="1:9" ht="15.75" thickBot="1" x14ac:dyDescent="0.3">
      <c r="A39" s="113"/>
      <c r="B39" s="113"/>
      <c r="C39" s="95"/>
      <c r="D39" s="95"/>
      <c r="E39" s="12" t="s">
        <v>57</v>
      </c>
      <c r="F39" s="13">
        <v>11305002</v>
      </c>
    </row>
    <row r="40" spans="1:9" ht="15.75" thickBot="1" x14ac:dyDescent="0.3">
      <c r="A40" s="113"/>
      <c r="B40" s="113"/>
      <c r="C40" s="96"/>
      <c r="D40" s="96"/>
      <c r="E40" s="12" t="s">
        <v>58</v>
      </c>
      <c r="F40" s="13">
        <v>19324177</v>
      </c>
    </row>
    <row r="41" spans="1:9" ht="15.75" thickBot="1" x14ac:dyDescent="0.3">
      <c r="A41" s="113"/>
      <c r="B41" s="113"/>
      <c r="C41" s="112" t="s">
        <v>59</v>
      </c>
      <c r="D41" s="112" t="s">
        <v>60</v>
      </c>
      <c r="E41" s="10" t="s">
        <v>61</v>
      </c>
      <c r="F41" s="11">
        <v>13608923</v>
      </c>
    </row>
    <row r="42" spans="1:9" ht="15.75" thickBot="1" x14ac:dyDescent="0.3">
      <c r="A42" s="113"/>
      <c r="B42" s="113"/>
      <c r="C42" s="114"/>
      <c r="D42" s="114"/>
      <c r="E42" s="10" t="s">
        <v>62</v>
      </c>
      <c r="F42" s="11">
        <v>3320000</v>
      </c>
    </row>
    <row r="43" spans="1:9" ht="15.75" thickBot="1" x14ac:dyDescent="0.3">
      <c r="A43" s="113"/>
      <c r="B43" s="113"/>
      <c r="C43" s="94" t="s">
        <v>63</v>
      </c>
      <c r="D43" s="94" t="s">
        <v>60</v>
      </c>
      <c r="E43" s="12" t="s">
        <v>64</v>
      </c>
      <c r="F43" s="13">
        <v>10000000</v>
      </c>
    </row>
    <row r="44" spans="1:9" ht="15.75" thickBot="1" x14ac:dyDescent="0.3">
      <c r="A44" s="113"/>
      <c r="B44" s="113"/>
      <c r="C44" s="95"/>
      <c r="D44" s="95"/>
      <c r="E44" s="12" t="s">
        <v>65</v>
      </c>
      <c r="F44" s="13">
        <v>14000000</v>
      </c>
    </row>
    <row r="45" spans="1:9" ht="15.75" thickBot="1" x14ac:dyDescent="0.3">
      <c r="A45" s="113"/>
      <c r="B45" s="113"/>
      <c r="C45" s="96"/>
      <c r="D45" s="96"/>
      <c r="E45" s="12" t="s">
        <v>66</v>
      </c>
      <c r="F45" s="13">
        <v>6000000</v>
      </c>
    </row>
    <row r="46" spans="1:9" ht="15.75" thickBot="1" x14ac:dyDescent="0.3">
      <c r="A46" s="113"/>
      <c r="B46" s="113"/>
      <c r="C46" s="73" t="s">
        <v>67</v>
      </c>
      <c r="D46" s="73" t="s">
        <v>68</v>
      </c>
      <c r="E46" s="10" t="s">
        <v>70</v>
      </c>
      <c r="F46" s="11">
        <v>5423760</v>
      </c>
    </row>
    <row r="47" spans="1:9" ht="15.75" thickBot="1" x14ac:dyDescent="0.3">
      <c r="A47" s="112" t="s">
        <v>71</v>
      </c>
      <c r="B47" s="112" t="s">
        <v>33</v>
      </c>
      <c r="C47" s="94" t="s">
        <v>72</v>
      </c>
      <c r="D47" s="94" t="s">
        <v>73</v>
      </c>
      <c r="E47" s="12" t="s">
        <v>69</v>
      </c>
      <c r="F47" s="13">
        <v>5137564.791992384</v>
      </c>
      <c r="G47" s="14"/>
      <c r="I47" s="17"/>
    </row>
    <row r="48" spans="1:9" ht="15.75" thickBot="1" x14ac:dyDescent="0.3">
      <c r="A48" s="113"/>
      <c r="B48" s="113"/>
      <c r="C48" s="95"/>
      <c r="D48" s="95"/>
      <c r="E48" s="12" t="s">
        <v>74</v>
      </c>
      <c r="F48" s="13">
        <v>20550259.167969536</v>
      </c>
      <c r="G48" s="14"/>
    </row>
    <row r="49" spans="1:7" ht="15.75" thickBot="1" x14ac:dyDescent="0.3">
      <c r="A49" s="113"/>
      <c r="B49" s="113"/>
      <c r="C49" s="95"/>
      <c r="D49" s="95"/>
      <c r="E49" s="12" t="s">
        <v>75</v>
      </c>
      <c r="F49" s="13">
        <v>10275129.583984768</v>
      </c>
      <c r="G49" s="14"/>
    </row>
    <row r="50" spans="1:7" ht="15.75" thickBot="1" x14ac:dyDescent="0.3">
      <c r="A50" s="113"/>
      <c r="B50" s="113"/>
      <c r="C50" s="95"/>
      <c r="D50" s="95"/>
      <c r="E50" s="12" t="s">
        <v>76</v>
      </c>
      <c r="F50" s="13">
        <v>10333019.664060935</v>
      </c>
      <c r="G50" s="14"/>
    </row>
    <row r="51" spans="1:7" ht="15.75" thickBot="1" x14ac:dyDescent="0.3">
      <c r="A51" s="113"/>
      <c r="B51" s="113"/>
      <c r="C51" s="96"/>
      <c r="D51" s="96"/>
      <c r="E51" s="12" t="s">
        <v>77</v>
      </c>
      <c r="F51" s="13">
        <v>5137564.791992384</v>
      </c>
      <c r="G51" s="14"/>
    </row>
    <row r="52" spans="1:7" ht="15.75" thickBot="1" x14ac:dyDescent="0.3">
      <c r="A52" s="113"/>
      <c r="B52" s="113"/>
      <c r="C52" s="112" t="s">
        <v>78</v>
      </c>
      <c r="D52" s="112" t="s">
        <v>73</v>
      </c>
      <c r="E52" s="10" t="s">
        <v>69</v>
      </c>
      <c r="F52" s="11">
        <v>11862435.208007619</v>
      </c>
    </row>
    <row r="53" spans="1:7" ht="15.75" thickBot="1" x14ac:dyDescent="0.3">
      <c r="A53" s="113"/>
      <c r="B53" s="113"/>
      <c r="C53" s="113"/>
      <c r="D53" s="113"/>
      <c r="E53" s="10" t="s">
        <v>74</v>
      </c>
      <c r="F53" s="11">
        <v>47449740.832030475</v>
      </c>
    </row>
    <row r="54" spans="1:7" ht="15.75" thickBot="1" x14ac:dyDescent="0.3">
      <c r="A54" s="113"/>
      <c r="B54" s="113"/>
      <c r="C54" s="113"/>
      <c r="D54" s="113"/>
      <c r="E54" s="10" t="s">
        <v>75</v>
      </c>
      <c r="F54" s="11">
        <v>23724870.416015238</v>
      </c>
    </row>
    <row r="55" spans="1:7" ht="15.75" thickBot="1" x14ac:dyDescent="0.3">
      <c r="A55" s="113"/>
      <c r="B55" s="113"/>
      <c r="C55" s="113"/>
      <c r="D55" s="113"/>
      <c r="E55" s="10" t="s">
        <v>76</v>
      </c>
      <c r="F55" s="11">
        <v>23858536.335939061</v>
      </c>
    </row>
    <row r="56" spans="1:7" ht="15.75" thickBot="1" x14ac:dyDescent="0.3">
      <c r="A56" s="114"/>
      <c r="B56" s="114"/>
      <c r="C56" s="114"/>
      <c r="D56" s="114"/>
      <c r="E56" s="10" t="s">
        <v>77</v>
      </c>
      <c r="F56" s="11">
        <v>11862435.208007619</v>
      </c>
    </row>
    <row r="57" spans="1:7" ht="15.75" thickBot="1" x14ac:dyDescent="0.3">
      <c r="A57" s="112" t="s">
        <v>79</v>
      </c>
      <c r="B57" s="112" t="s">
        <v>80</v>
      </c>
      <c r="C57" s="94" t="s">
        <v>81</v>
      </c>
      <c r="D57" s="94" t="s">
        <v>82</v>
      </c>
      <c r="E57" s="12" t="s">
        <v>83</v>
      </c>
      <c r="F57" s="13">
        <v>22100000</v>
      </c>
    </row>
    <row r="58" spans="1:7" ht="15.75" thickBot="1" x14ac:dyDescent="0.3">
      <c r="A58" s="113"/>
      <c r="B58" s="113"/>
      <c r="C58" s="96"/>
      <c r="D58" s="96"/>
      <c r="E58" s="12" t="s">
        <v>84</v>
      </c>
      <c r="F58" s="13">
        <v>76145678</v>
      </c>
    </row>
    <row r="59" spans="1:7" ht="15.75" thickBot="1" x14ac:dyDescent="0.3">
      <c r="A59" s="113"/>
      <c r="B59" s="113"/>
      <c r="C59" s="112" t="s">
        <v>85</v>
      </c>
      <c r="D59" s="112" t="s">
        <v>82</v>
      </c>
      <c r="E59" s="10" t="s">
        <v>86</v>
      </c>
      <c r="F59" s="11">
        <v>0</v>
      </c>
    </row>
    <row r="60" spans="1:7" ht="15.75" thickBot="1" x14ac:dyDescent="0.3">
      <c r="A60" s="120"/>
      <c r="B60" s="114"/>
      <c r="C60" s="114"/>
      <c r="D60" s="114"/>
      <c r="E60" s="10" t="s">
        <v>87</v>
      </c>
      <c r="F60" s="11">
        <v>0</v>
      </c>
    </row>
    <row r="61" spans="1:7" ht="15.75" thickBot="1" x14ac:dyDescent="0.3">
      <c r="A61" s="112" t="s">
        <v>88</v>
      </c>
      <c r="B61" s="112" t="s">
        <v>89</v>
      </c>
      <c r="C61" s="94" t="s">
        <v>90</v>
      </c>
      <c r="D61" s="94" t="s">
        <v>91</v>
      </c>
      <c r="E61" s="12" t="s">
        <v>92</v>
      </c>
      <c r="F61" s="13">
        <v>20000000</v>
      </c>
    </row>
    <row r="62" spans="1:7" ht="15.75" thickBot="1" x14ac:dyDescent="0.3">
      <c r="A62" s="113"/>
      <c r="B62" s="113"/>
      <c r="C62" s="95"/>
      <c r="D62" s="95"/>
      <c r="E62" s="12" t="s">
        <v>93</v>
      </c>
      <c r="F62" s="13">
        <v>3500000</v>
      </c>
    </row>
    <row r="63" spans="1:7" ht="15.75" thickBot="1" x14ac:dyDescent="0.3">
      <c r="A63" s="113"/>
      <c r="B63" s="113"/>
      <c r="C63" s="96"/>
      <c r="D63" s="96"/>
      <c r="E63" s="12" t="s">
        <v>94</v>
      </c>
      <c r="F63" s="13">
        <v>24513989</v>
      </c>
    </row>
    <row r="64" spans="1:7" ht="15.75" thickBot="1" x14ac:dyDescent="0.3">
      <c r="A64" s="113"/>
      <c r="B64" s="113"/>
      <c r="C64" s="112" t="s">
        <v>95</v>
      </c>
      <c r="D64" s="112" t="s">
        <v>96</v>
      </c>
      <c r="E64" s="10" t="s">
        <v>97</v>
      </c>
      <c r="F64" s="11">
        <v>2000000</v>
      </c>
    </row>
    <row r="65" spans="1:9" ht="15.75" thickBot="1" x14ac:dyDescent="0.3">
      <c r="A65" s="113"/>
      <c r="B65" s="113"/>
      <c r="C65" s="114"/>
      <c r="D65" s="114"/>
      <c r="E65" s="10" t="s">
        <v>98</v>
      </c>
      <c r="F65" s="11">
        <v>14130000</v>
      </c>
    </row>
    <row r="66" spans="1:9" ht="15.75" thickBot="1" x14ac:dyDescent="0.3">
      <c r="A66" s="113"/>
      <c r="B66" s="113"/>
      <c r="C66" s="94" t="s">
        <v>99</v>
      </c>
      <c r="D66" s="94" t="s">
        <v>100</v>
      </c>
      <c r="E66" s="12" t="s">
        <v>101</v>
      </c>
      <c r="F66" s="13">
        <v>35834583</v>
      </c>
    </row>
    <row r="67" spans="1:9" ht="15.75" thickBot="1" x14ac:dyDescent="0.3">
      <c r="A67" s="113"/>
      <c r="B67" s="113"/>
      <c r="C67" s="96"/>
      <c r="D67" s="96"/>
      <c r="E67" s="12" t="s">
        <v>102</v>
      </c>
      <c r="F67" s="13">
        <v>19800000</v>
      </c>
    </row>
    <row r="68" spans="1:9" ht="15.75" thickBot="1" x14ac:dyDescent="0.3">
      <c r="A68" s="113"/>
      <c r="B68" s="113"/>
      <c r="C68" s="112" t="s">
        <v>103</v>
      </c>
      <c r="D68" s="112" t="s">
        <v>104</v>
      </c>
      <c r="E68" s="10" t="s">
        <v>105</v>
      </c>
      <c r="F68" s="11">
        <v>8000000</v>
      </c>
    </row>
    <row r="69" spans="1:9" ht="15.75" thickBot="1" x14ac:dyDescent="0.3">
      <c r="A69" s="114"/>
      <c r="B69" s="114"/>
      <c r="C69" s="114"/>
      <c r="D69" s="114"/>
      <c r="E69" s="10" t="s">
        <v>106</v>
      </c>
      <c r="F69" s="11">
        <v>41685700</v>
      </c>
    </row>
    <row r="70" spans="1:9" ht="15.75" thickBot="1" x14ac:dyDescent="0.3">
      <c r="A70" s="112" t="s">
        <v>107</v>
      </c>
      <c r="B70" s="112" t="s">
        <v>89</v>
      </c>
      <c r="C70" s="94" t="s">
        <v>108</v>
      </c>
      <c r="D70" s="94" t="s">
        <v>109</v>
      </c>
      <c r="E70" s="12" t="s">
        <v>110</v>
      </c>
      <c r="F70" s="13">
        <v>54375000</v>
      </c>
    </row>
    <row r="71" spans="1:9" ht="15.75" thickBot="1" x14ac:dyDescent="0.3">
      <c r="A71" s="113"/>
      <c r="B71" s="113"/>
      <c r="C71" s="96"/>
      <c r="D71" s="96"/>
      <c r="E71" s="12" t="s">
        <v>111</v>
      </c>
      <c r="F71" s="13">
        <v>20625000</v>
      </c>
    </row>
    <row r="72" spans="1:9" ht="15.75" thickBot="1" x14ac:dyDescent="0.3">
      <c r="A72" s="113"/>
      <c r="B72" s="113"/>
      <c r="C72" s="112" t="s">
        <v>112</v>
      </c>
      <c r="D72" s="112" t="s">
        <v>109</v>
      </c>
      <c r="E72" s="10" t="s">
        <v>110</v>
      </c>
      <c r="F72" s="11">
        <v>567669</v>
      </c>
    </row>
    <row r="73" spans="1:9" ht="15.75" thickBot="1" x14ac:dyDescent="0.3">
      <c r="A73" s="113"/>
      <c r="B73" s="113"/>
      <c r="C73" s="114"/>
      <c r="D73" s="114"/>
      <c r="E73" s="10" t="s">
        <v>111</v>
      </c>
      <c r="F73" s="11">
        <v>1400000</v>
      </c>
    </row>
    <row r="74" spans="1:9" ht="15.75" thickBot="1" x14ac:dyDescent="0.3">
      <c r="A74" s="113"/>
      <c r="B74" s="113"/>
      <c r="C74" s="18" t="s">
        <v>113</v>
      </c>
      <c r="D74" s="18" t="s">
        <v>114</v>
      </c>
      <c r="E74" s="12" t="s">
        <v>115</v>
      </c>
      <c r="F74" s="13">
        <v>15000000</v>
      </c>
    </row>
    <row r="75" spans="1:9" ht="15.75" thickBot="1" x14ac:dyDescent="0.3">
      <c r="A75" s="113"/>
      <c r="B75" s="113"/>
      <c r="C75" s="112" t="s">
        <v>116</v>
      </c>
      <c r="D75" s="112" t="s">
        <v>117</v>
      </c>
      <c r="E75" s="10" t="s">
        <v>118</v>
      </c>
      <c r="F75" s="11">
        <v>5487117</v>
      </c>
      <c r="G75" s="14"/>
      <c r="I75" s="5"/>
    </row>
    <row r="76" spans="1:9" ht="15.75" thickBot="1" x14ac:dyDescent="0.3">
      <c r="A76" s="113"/>
      <c r="B76" s="113"/>
      <c r="C76" s="113"/>
      <c r="D76" s="113"/>
      <c r="E76" s="10" t="s">
        <v>119</v>
      </c>
      <c r="F76" s="11">
        <v>27000000</v>
      </c>
      <c r="G76" s="14"/>
    </row>
    <row r="77" spans="1:9" ht="15.75" thickBot="1" x14ac:dyDescent="0.3">
      <c r="A77" s="113"/>
      <c r="B77" s="113"/>
      <c r="C77" s="114"/>
      <c r="D77" s="114"/>
      <c r="E77" s="10" t="s">
        <v>120</v>
      </c>
      <c r="F77" s="11">
        <v>12013890</v>
      </c>
      <c r="G77" s="14"/>
    </row>
    <row r="78" spans="1:9" ht="15.75" thickBot="1" x14ac:dyDescent="0.3">
      <c r="A78" s="113"/>
      <c r="B78" s="113"/>
      <c r="C78" s="15" t="s">
        <v>121</v>
      </c>
      <c r="D78" s="15" t="s">
        <v>117</v>
      </c>
      <c r="E78" s="12" t="s">
        <v>118</v>
      </c>
      <c r="F78" s="13">
        <v>2376789</v>
      </c>
    </row>
    <row r="79" spans="1:9" ht="15.75" thickBot="1" x14ac:dyDescent="0.3">
      <c r="A79" s="113"/>
      <c r="B79" s="113"/>
      <c r="C79" s="19" t="s">
        <v>122</v>
      </c>
      <c r="D79" s="19" t="s">
        <v>123</v>
      </c>
      <c r="E79" s="20" t="s">
        <v>124</v>
      </c>
      <c r="F79" s="21">
        <v>33499312</v>
      </c>
    </row>
    <row r="80" spans="1:9" ht="15.75" thickBot="1" x14ac:dyDescent="0.3">
      <c r="A80" s="113"/>
      <c r="B80" s="113"/>
      <c r="C80" s="94" t="s">
        <v>125</v>
      </c>
      <c r="D80" s="94" t="s">
        <v>126</v>
      </c>
      <c r="E80" s="12" t="s">
        <v>127</v>
      </c>
      <c r="F80" s="13">
        <v>10337843</v>
      </c>
      <c r="G80" s="14"/>
      <c r="I80" s="5"/>
    </row>
    <row r="81" spans="1:9" ht="15.75" thickBot="1" x14ac:dyDescent="0.3">
      <c r="A81" s="113"/>
      <c r="B81" s="113"/>
      <c r="C81" s="96"/>
      <c r="D81" s="96"/>
      <c r="E81" s="12" t="s">
        <v>124</v>
      </c>
      <c r="F81" s="13">
        <v>30861503</v>
      </c>
      <c r="G81" s="14"/>
    </row>
    <row r="82" spans="1:9" ht="15.75" thickBot="1" x14ac:dyDescent="0.3">
      <c r="A82" s="113"/>
      <c r="B82" s="113"/>
      <c r="C82" s="112" t="s">
        <v>128</v>
      </c>
      <c r="D82" s="112" t="s">
        <v>126</v>
      </c>
      <c r="E82" s="10" t="s">
        <v>127</v>
      </c>
      <c r="F82" s="11">
        <v>1461315.3277147301</v>
      </c>
    </row>
    <row r="83" spans="1:9" ht="15.75" thickBot="1" x14ac:dyDescent="0.3">
      <c r="A83" s="113"/>
      <c r="B83" s="113"/>
      <c r="C83" s="114"/>
      <c r="D83" s="114"/>
      <c r="E83" s="10" t="s">
        <v>124</v>
      </c>
      <c r="F83" s="11">
        <v>11473144.6722853</v>
      </c>
    </row>
    <row r="84" spans="1:9" ht="15.75" thickBot="1" x14ac:dyDescent="0.3">
      <c r="A84" s="113"/>
      <c r="B84" s="113"/>
      <c r="C84" s="18" t="s">
        <v>129</v>
      </c>
      <c r="D84" s="18" t="s">
        <v>130</v>
      </c>
      <c r="E84" s="12" t="s">
        <v>131</v>
      </c>
      <c r="F84" s="13">
        <v>18291748</v>
      </c>
    </row>
    <row r="85" spans="1:9" ht="15.75" thickBot="1" x14ac:dyDescent="0.3">
      <c r="A85" s="113"/>
      <c r="B85" s="113"/>
      <c r="C85" s="112" t="s">
        <v>132</v>
      </c>
      <c r="D85" s="112" t="s">
        <v>133</v>
      </c>
      <c r="E85" s="10" t="s">
        <v>111</v>
      </c>
      <c r="F85" s="11">
        <v>3000000</v>
      </c>
    </row>
    <row r="86" spans="1:9" ht="15.75" thickBot="1" x14ac:dyDescent="0.3">
      <c r="A86" s="113"/>
      <c r="B86" s="113"/>
      <c r="C86" s="114"/>
      <c r="D86" s="114"/>
      <c r="E86" s="10" t="s">
        <v>134</v>
      </c>
      <c r="F86" s="11">
        <v>39060569</v>
      </c>
    </row>
    <row r="87" spans="1:9" ht="15.75" thickBot="1" x14ac:dyDescent="0.3">
      <c r="A87" s="113"/>
      <c r="B87" s="113"/>
      <c r="C87" s="18" t="s">
        <v>135</v>
      </c>
      <c r="D87" s="18" t="s">
        <v>133</v>
      </c>
      <c r="E87" s="12" t="s">
        <v>136</v>
      </c>
      <c r="F87" s="13">
        <v>19261950</v>
      </c>
    </row>
    <row r="88" spans="1:9" ht="15.75" thickBot="1" x14ac:dyDescent="0.3">
      <c r="A88" s="113"/>
      <c r="B88" s="113"/>
      <c r="C88" s="19" t="s">
        <v>137</v>
      </c>
      <c r="D88" s="19" t="s">
        <v>138</v>
      </c>
      <c r="E88" s="10" t="s">
        <v>139</v>
      </c>
      <c r="F88" s="11">
        <v>12975649</v>
      </c>
    </row>
    <row r="89" spans="1:9" ht="15.75" thickBot="1" x14ac:dyDescent="0.3">
      <c r="A89" s="113"/>
      <c r="B89" s="113"/>
      <c r="C89" s="94" t="s">
        <v>140</v>
      </c>
      <c r="D89" s="94" t="s">
        <v>141</v>
      </c>
      <c r="E89" s="12" t="s">
        <v>142</v>
      </c>
      <c r="F89" s="13">
        <v>48412125</v>
      </c>
      <c r="G89" s="14"/>
      <c r="I89" s="5"/>
    </row>
    <row r="90" spans="1:9" ht="15.75" thickBot="1" x14ac:dyDescent="0.3">
      <c r="A90" s="113"/>
      <c r="B90" s="113"/>
      <c r="C90" s="96"/>
      <c r="D90" s="96"/>
      <c r="E90" s="12" t="s">
        <v>143</v>
      </c>
      <c r="F90" s="13">
        <v>17113545</v>
      </c>
      <c r="G90" s="14"/>
    </row>
    <row r="91" spans="1:9" ht="15.75" thickBot="1" x14ac:dyDescent="0.3">
      <c r="A91" s="113"/>
      <c r="B91" s="113"/>
      <c r="C91" s="9" t="s">
        <v>144</v>
      </c>
      <c r="D91" s="9" t="s">
        <v>141</v>
      </c>
      <c r="E91" s="10" t="s">
        <v>142</v>
      </c>
      <c r="F91" s="11">
        <v>5782735</v>
      </c>
    </row>
    <row r="92" spans="1:9" ht="15.75" thickBot="1" x14ac:dyDescent="0.3">
      <c r="A92" s="113"/>
      <c r="B92" s="113"/>
      <c r="C92" s="18" t="s">
        <v>145</v>
      </c>
      <c r="D92" s="18" t="s">
        <v>146</v>
      </c>
      <c r="E92" s="22" t="s">
        <v>147</v>
      </c>
      <c r="F92" s="23">
        <v>21444325</v>
      </c>
    </row>
    <row r="93" spans="1:9" ht="15.75" thickBot="1" x14ac:dyDescent="0.3">
      <c r="A93" s="113"/>
      <c r="B93" s="113"/>
      <c r="C93" s="19" t="s">
        <v>148</v>
      </c>
      <c r="D93" s="19" t="s">
        <v>146</v>
      </c>
      <c r="E93" s="10" t="s">
        <v>147</v>
      </c>
      <c r="F93" s="11">
        <v>12705222</v>
      </c>
    </row>
    <row r="94" spans="1:9" ht="15.75" thickBot="1" x14ac:dyDescent="0.3">
      <c r="A94" s="113"/>
      <c r="B94" s="113"/>
      <c r="C94" s="18" t="s">
        <v>149</v>
      </c>
      <c r="D94" s="18" t="s">
        <v>146</v>
      </c>
      <c r="E94" s="12" t="s">
        <v>150</v>
      </c>
      <c r="F94" s="13">
        <v>4900000</v>
      </c>
    </row>
    <row r="95" spans="1:9" ht="15.75" thickBot="1" x14ac:dyDescent="0.3">
      <c r="A95" s="113"/>
      <c r="B95" s="113"/>
      <c r="C95" s="112" t="s">
        <v>151</v>
      </c>
      <c r="D95" s="112" t="s">
        <v>146</v>
      </c>
      <c r="E95" s="10" t="s">
        <v>147</v>
      </c>
      <c r="F95" s="24">
        <v>6265043</v>
      </c>
    </row>
    <row r="96" spans="1:9" ht="15.75" thickBot="1" x14ac:dyDescent="0.3">
      <c r="A96" s="113"/>
      <c r="B96" s="113"/>
      <c r="C96" s="114"/>
      <c r="D96" s="114"/>
      <c r="E96" s="10" t="s">
        <v>152</v>
      </c>
      <c r="F96" s="11">
        <v>1664591</v>
      </c>
    </row>
    <row r="97" spans="1:6" ht="15.75" thickBot="1" x14ac:dyDescent="0.3">
      <c r="A97" s="114"/>
      <c r="B97" s="114"/>
      <c r="C97" s="18" t="s">
        <v>313</v>
      </c>
      <c r="D97" s="18" t="s">
        <v>311</v>
      </c>
      <c r="E97" s="12" t="s">
        <v>314</v>
      </c>
      <c r="F97" s="13">
        <v>482331</v>
      </c>
    </row>
    <row r="98" spans="1:6" ht="15.75" thickBot="1" x14ac:dyDescent="0.3">
      <c r="A98" s="112" t="s">
        <v>153</v>
      </c>
      <c r="B98" s="112" t="s">
        <v>154</v>
      </c>
      <c r="C98" s="117" t="s">
        <v>155</v>
      </c>
      <c r="D98" s="71" t="s">
        <v>156</v>
      </c>
      <c r="E98" s="69" t="s">
        <v>157</v>
      </c>
      <c r="F98" s="70">
        <v>45809477</v>
      </c>
    </row>
    <row r="99" spans="1:6" ht="15.75" thickBot="1" x14ac:dyDescent="0.3">
      <c r="A99" s="113"/>
      <c r="B99" s="113"/>
      <c r="C99" s="119"/>
      <c r="D99" s="71" t="s">
        <v>158</v>
      </c>
      <c r="E99" s="69" t="s">
        <v>157</v>
      </c>
      <c r="F99" s="70">
        <v>11162248</v>
      </c>
    </row>
    <row r="100" spans="1:6" ht="15.75" thickBot="1" x14ac:dyDescent="0.3">
      <c r="A100" s="113"/>
      <c r="B100" s="113"/>
      <c r="C100" s="94" t="s">
        <v>159</v>
      </c>
      <c r="D100" s="18" t="s">
        <v>156</v>
      </c>
      <c r="E100" s="12" t="s">
        <v>157</v>
      </c>
      <c r="F100" s="13">
        <v>3520000</v>
      </c>
    </row>
    <row r="101" spans="1:6" ht="15.75" thickBot="1" x14ac:dyDescent="0.3">
      <c r="A101" s="113"/>
      <c r="B101" s="113"/>
      <c r="C101" s="96"/>
      <c r="D101" s="18" t="s">
        <v>158</v>
      </c>
      <c r="E101" s="12" t="s">
        <v>157</v>
      </c>
      <c r="F101" s="13">
        <v>880000</v>
      </c>
    </row>
    <row r="102" spans="1:6" ht="15.75" thickBot="1" x14ac:dyDescent="0.3">
      <c r="A102" s="113"/>
      <c r="B102" s="113"/>
      <c r="C102" s="117" t="s">
        <v>160</v>
      </c>
      <c r="D102" s="117" t="s">
        <v>156</v>
      </c>
      <c r="E102" s="69" t="s">
        <v>105</v>
      </c>
      <c r="F102" s="72">
        <v>18353769.175999999</v>
      </c>
    </row>
    <row r="103" spans="1:6" ht="15.75" thickBot="1" x14ac:dyDescent="0.3">
      <c r="A103" s="113"/>
      <c r="B103" s="113"/>
      <c r="C103" s="118"/>
      <c r="D103" s="119"/>
      <c r="E103" s="69" t="s">
        <v>106</v>
      </c>
      <c r="F103" s="72">
        <v>26811841.387200002</v>
      </c>
    </row>
    <row r="104" spans="1:6" ht="15.75" thickBot="1" x14ac:dyDescent="0.3">
      <c r="A104" s="113"/>
      <c r="B104" s="113"/>
      <c r="C104" s="118"/>
      <c r="D104" s="117" t="s">
        <v>158</v>
      </c>
      <c r="E104" s="69" t="s">
        <v>105</v>
      </c>
      <c r="F104" s="72">
        <v>4503039.6919999998</v>
      </c>
    </row>
    <row r="105" spans="1:6" ht="15.75" thickBot="1" x14ac:dyDescent="0.3">
      <c r="A105" s="113"/>
      <c r="B105" s="113"/>
      <c r="C105" s="119"/>
      <c r="D105" s="119"/>
      <c r="E105" s="69" t="s">
        <v>106</v>
      </c>
      <c r="F105" s="72">
        <v>6577436.7448000005</v>
      </c>
    </row>
    <row r="106" spans="1:6" ht="15.75" thickBot="1" x14ac:dyDescent="0.3">
      <c r="A106" s="114"/>
      <c r="B106" s="114"/>
      <c r="C106" s="18" t="s">
        <v>161</v>
      </c>
      <c r="D106" s="18" t="s">
        <v>156</v>
      </c>
      <c r="E106" s="12" t="s">
        <v>152</v>
      </c>
      <c r="F106" s="13">
        <v>2238199</v>
      </c>
    </row>
    <row r="107" spans="1:6" ht="15.75" thickBot="1" x14ac:dyDescent="0.3">
      <c r="A107" s="112" t="s">
        <v>162</v>
      </c>
      <c r="B107" s="112" t="s">
        <v>154</v>
      </c>
      <c r="C107" s="117" t="s">
        <v>163</v>
      </c>
      <c r="D107" s="117" t="s">
        <v>158</v>
      </c>
      <c r="E107" s="69" t="s">
        <v>50</v>
      </c>
      <c r="F107" s="70">
        <v>3276265</v>
      </c>
    </row>
    <row r="108" spans="1:6" ht="15.75" thickBot="1" x14ac:dyDescent="0.3">
      <c r="A108" s="113"/>
      <c r="B108" s="113"/>
      <c r="C108" s="118"/>
      <c r="D108" s="118"/>
      <c r="E108" s="69" t="s">
        <v>98</v>
      </c>
      <c r="F108" s="70">
        <v>6552532</v>
      </c>
    </row>
    <row r="109" spans="1:6" ht="15.75" thickBot="1" x14ac:dyDescent="0.3">
      <c r="A109" s="113"/>
      <c r="B109" s="113"/>
      <c r="C109" s="118"/>
      <c r="D109" s="118"/>
      <c r="E109" s="69" t="s">
        <v>105</v>
      </c>
      <c r="F109" s="70">
        <v>3276265</v>
      </c>
    </row>
    <row r="110" spans="1:6" ht="15.75" thickBot="1" x14ac:dyDescent="0.3">
      <c r="A110" s="113"/>
      <c r="B110" s="113"/>
      <c r="C110" s="118"/>
      <c r="D110" s="118"/>
      <c r="E110" s="69" t="s">
        <v>106</v>
      </c>
      <c r="F110" s="70">
        <v>3276265</v>
      </c>
    </row>
    <row r="111" spans="1:6" ht="15.75" thickBot="1" x14ac:dyDescent="0.3">
      <c r="A111" s="114"/>
      <c r="B111" s="114"/>
      <c r="C111" s="119"/>
      <c r="D111" s="119"/>
      <c r="E111" s="69" t="s">
        <v>152</v>
      </c>
      <c r="F111" s="70">
        <v>3618673</v>
      </c>
    </row>
    <row r="112" spans="1:6" ht="15.75" thickBot="1" x14ac:dyDescent="0.3">
      <c r="A112" s="112" t="s">
        <v>164</v>
      </c>
      <c r="B112" s="112" t="s">
        <v>89</v>
      </c>
      <c r="C112" s="18" t="s">
        <v>165</v>
      </c>
      <c r="D112" s="18" t="s">
        <v>117</v>
      </c>
      <c r="E112" s="12" t="s">
        <v>118</v>
      </c>
      <c r="F112" s="13">
        <v>500307</v>
      </c>
    </row>
    <row r="113" spans="1:9" ht="15.75" thickBot="1" x14ac:dyDescent="0.3">
      <c r="A113" s="113"/>
      <c r="B113" s="113"/>
      <c r="C113" s="117" t="s">
        <v>166</v>
      </c>
      <c r="D113" s="117" t="s">
        <v>126</v>
      </c>
      <c r="E113" s="69" t="s">
        <v>127</v>
      </c>
      <c r="F113" s="70">
        <v>891769</v>
      </c>
    </row>
    <row r="114" spans="1:9" ht="15.75" thickBot="1" x14ac:dyDescent="0.3">
      <c r="A114" s="113"/>
      <c r="B114" s="113"/>
      <c r="C114" s="119"/>
      <c r="D114" s="119"/>
      <c r="E114" s="69" t="s">
        <v>124</v>
      </c>
      <c r="F114" s="70">
        <v>8131144</v>
      </c>
    </row>
    <row r="115" spans="1:9" ht="15.75" thickBot="1" x14ac:dyDescent="0.3">
      <c r="A115" s="113"/>
      <c r="B115" s="113"/>
      <c r="C115" s="18" t="s">
        <v>167</v>
      </c>
      <c r="D115" s="18" t="s">
        <v>130</v>
      </c>
      <c r="E115" s="12" t="s">
        <v>131</v>
      </c>
      <c r="F115" s="13">
        <v>1251385</v>
      </c>
    </row>
    <row r="116" spans="1:9" ht="15.75" thickBot="1" x14ac:dyDescent="0.3">
      <c r="A116" s="113"/>
      <c r="B116" s="113"/>
      <c r="C116" s="71" t="s">
        <v>168</v>
      </c>
      <c r="D116" s="71" t="s">
        <v>141</v>
      </c>
      <c r="E116" s="69" t="s">
        <v>142</v>
      </c>
      <c r="F116" s="70">
        <v>2072982</v>
      </c>
    </row>
    <row r="117" spans="1:9" ht="15.75" thickBot="1" x14ac:dyDescent="0.3">
      <c r="A117" s="113"/>
      <c r="B117" s="113"/>
      <c r="C117" s="67" t="s">
        <v>169</v>
      </c>
      <c r="D117" s="67" t="s">
        <v>146</v>
      </c>
      <c r="E117" s="12" t="s">
        <v>150</v>
      </c>
      <c r="F117" s="13">
        <v>5455449.2999999998</v>
      </c>
      <c r="H117" s="17"/>
      <c r="I117" s="4"/>
    </row>
    <row r="118" spans="1:9" ht="15.75" thickBot="1" x14ac:dyDescent="0.3">
      <c r="A118" s="113"/>
      <c r="B118" s="113"/>
      <c r="C118" s="112" t="s">
        <v>307</v>
      </c>
      <c r="D118" s="112" t="s">
        <v>146</v>
      </c>
      <c r="E118" s="10" t="s">
        <v>150</v>
      </c>
      <c r="F118" s="11">
        <v>11696963.699999999</v>
      </c>
      <c r="H118" s="17"/>
      <c r="I118" s="17"/>
    </row>
    <row r="119" spans="1:9" ht="15.75" thickBot="1" x14ac:dyDescent="0.3">
      <c r="A119" s="114"/>
      <c r="B119" s="114"/>
      <c r="C119" s="114"/>
      <c r="D119" s="114"/>
      <c r="E119" s="10" t="s">
        <v>147</v>
      </c>
      <c r="F119" s="11">
        <v>0</v>
      </c>
    </row>
    <row r="120" spans="1:9" ht="15.75" thickBot="1" x14ac:dyDescent="0.3">
      <c r="A120" s="113"/>
      <c r="B120" s="115"/>
      <c r="C120" s="74" t="s">
        <v>170</v>
      </c>
      <c r="D120" s="74" t="s">
        <v>171</v>
      </c>
      <c r="E120" s="12" t="s">
        <v>119</v>
      </c>
      <c r="F120" s="25">
        <v>45000000</v>
      </c>
    </row>
    <row r="121" spans="1:9" ht="15.75" thickBot="1" x14ac:dyDescent="0.3">
      <c r="A121" s="113"/>
      <c r="B121" s="115"/>
      <c r="C121" s="75"/>
      <c r="D121" s="75"/>
      <c r="E121" s="12" t="s">
        <v>127</v>
      </c>
      <c r="F121" s="25">
        <v>4000000</v>
      </c>
    </row>
    <row r="122" spans="1:9" ht="15.75" thickBot="1" x14ac:dyDescent="0.3">
      <c r="A122" s="113"/>
      <c r="B122" s="115"/>
      <c r="C122" s="75"/>
      <c r="D122" s="75"/>
      <c r="E122" s="12" t="s">
        <v>124</v>
      </c>
      <c r="F122" s="25">
        <v>8000000</v>
      </c>
    </row>
    <row r="123" spans="1:9" ht="15.75" thickBot="1" x14ac:dyDescent="0.3">
      <c r="A123" s="113"/>
      <c r="B123" s="115"/>
      <c r="C123" s="75"/>
      <c r="D123" s="75"/>
      <c r="E123" s="12" t="s">
        <v>172</v>
      </c>
      <c r="F123" s="25">
        <v>2000000</v>
      </c>
    </row>
    <row r="124" spans="1:9" ht="15.75" thickBot="1" x14ac:dyDescent="0.3">
      <c r="A124" s="113"/>
      <c r="B124" s="115"/>
      <c r="C124" s="75"/>
      <c r="D124" s="75"/>
      <c r="E124" s="12" t="s">
        <v>131</v>
      </c>
      <c r="F124" s="25">
        <v>8000000</v>
      </c>
    </row>
    <row r="125" spans="1:9" ht="15.75" thickBot="1" x14ac:dyDescent="0.3">
      <c r="A125" s="113"/>
      <c r="B125" s="115"/>
      <c r="C125" s="75"/>
      <c r="D125" s="75"/>
      <c r="E125" s="12" t="s">
        <v>142</v>
      </c>
      <c r="F125" s="25">
        <v>10000000</v>
      </c>
    </row>
    <row r="126" spans="1:9" ht="15.75" thickBot="1" x14ac:dyDescent="0.3">
      <c r="A126" s="113"/>
      <c r="B126" s="115"/>
      <c r="C126" s="76"/>
      <c r="D126" s="76"/>
      <c r="E126" s="12" t="s">
        <v>147</v>
      </c>
      <c r="F126" s="25">
        <v>3000000</v>
      </c>
    </row>
    <row r="127" spans="1:9" ht="15.75" thickBot="1" x14ac:dyDescent="0.3">
      <c r="A127" s="113"/>
      <c r="B127" s="115"/>
      <c r="C127" s="112" t="s">
        <v>173</v>
      </c>
      <c r="D127" s="112" t="s">
        <v>171</v>
      </c>
      <c r="E127" s="10" t="s">
        <v>14</v>
      </c>
      <c r="F127" s="11">
        <v>15000000</v>
      </c>
    </row>
    <row r="128" spans="1:9" ht="15.75" thickBot="1" x14ac:dyDescent="0.3">
      <c r="A128" s="113"/>
      <c r="B128" s="115"/>
      <c r="C128" s="113"/>
      <c r="D128" s="113"/>
      <c r="E128" s="10" t="s">
        <v>174</v>
      </c>
      <c r="F128" s="11">
        <v>8000000</v>
      </c>
    </row>
    <row r="129" spans="1:6" ht="15.75" thickBot="1" x14ac:dyDescent="0.3">
      <c r="A129" s="113"/>
      <c r="B129" s="115"/>
      <c r="C129" s="114"/>
      <c r="D129" s="114"/>
      <c r="E129" s="10" t="s">
        <v>25</v>
      </c>
      <c r="F129" s="11">
        <v>41320000</v>
      </c>
    </row>
    <row r="130" spans="1:6" ht="15.75" thickBot="1" x14ac:dyDescent="0.3">
      <c r="A130" s="113"/>
      <c r="B130" s="115"/>
      <c r="C130" s="94" t="s">
        <v>175</v>
      </c>
      <c r="D130" s="94" t="s">
        <v>171</v>
      </c>
      <c r="E130" s="12" t="s">
        <v>10</v>
      </c>
      <c r="F130" s="13">
        <v>13031424</v>
      </c>
    </row>
    <row r="131" spans="1:6" ht="15.75" thickBot="1" x14ac:dyDescent="0.3">
      <c r="A131" s="113"/>
      <c r="B131" s="115"/>
      <c r="C131" s="95"/>
      <c r="D131" s="95"/>
      <c r="E131" s="12" t="s">
        <v>19</v>
      </c>
      <c r="F131" s="13">
        <v>0</v>
      </c>
    </row>
    <row r="132" spans="1:6" ht="15.75" thickBot="1" x14ac:dyDescent="0.3">
      <c r="A132" s="113"/>
      <c r="B132" s="115"/>
      <c r="C132" s="95"/>
      <c r="D132" s="95"/>
      <c r="E132" s="12" t="s">
        <v>27</v>
      </c>
      <c r="F132" s="13">
        <v>2700000</v>
      </c>
    </row>
    <row r="133" spans="1:6" ht="15.75" thickBot="1" x14ac:dyDescent="0.3">
      <c r="A133" s="113"/>
      <c r="B133" s="115"/>
      <c r="C133" s="96"/>
      <c r="D133" s="96"/>
      <c r="E133" s="12" t="s">
        <v>28</v>
      </c>
      <c r="F133" s="13">
        <v>0</v>
      </c>
    </row>
    <row r="134" spans="1:6" ht="15.75" thickBot="1" x14ac:dyDescent="0.3">
      <c r="A134" s="113"/>
      <c r="B134" s="115"/>
      <c r="C134" s="112" t="s">
        <v>176</v>
      </c>
      <c r="D134" s="112" t="s">
        <v>171</v>
      </c>
      <c r="E134" s="10" t="s">
        <v>50</v>
      </c>
      <c r="F134" s="11">
        <v>7946290</v>
      </c>
    </row>
    <row r="135" spans="1:6" ht="15.75" thickBot="1" x14ac:dyDescent="0.3">
      <c r="A135" s="113"/>
      <c r="B135" s="115"/>
      <c r="C135" s="113"/>
      <c r="D135" s="113"/>
      <c r="E135" s="10" t="s">
        <v>177</v>
      </c>
      <c r="F135" s="11">
        <v>22000000</v>
      </c>
    </row>
    <row r="136" spans="1:6" ht="15.75" thickBot="1" x14ac:dyDescent="0.3">
      <c r="A136" s="113"/>
      <c r="B136" s="115"/>
      <c r="C136" s="114"/>
      <c r="D136" s="114"/>
      <c r="E136" s="10" t="s">
        <v>70</v>
      </c>
      <c r="F136" s="11">
        <v>2000000</v>
      </c>
    </row>
    <row r="137" spans="1:6" ht="15.75" thickBot="1" x14ac:dyDescent="0.3">
      <c r="A137" s="113"/>
      <c r="B137" s="115"/>
      <c r="C137" s="94" t="s">
        <v>178</v>
      </c>
      <c r="D137" s="94" t="s">
        <v>171</v>
      </c>
      <c r="E137" s="12" t="s">
        <v>74</v>
      </c>
      <c r="F137" s="13">
        <v>15701540</v>
      </c>
    </row>
    <row r="138" spans="1:6" ht="15.75" thickBot="1" x14ac:dyDescent="0.3">
      <c r="A138" s="113"/>
      <c r="B138" s="115"/>
      <c r="C138" s="95"/>
      <c r="D138" s="95"/>
      <c r="E138" s="12" t="s">
        <v>75</v>
      </c>
      <c r="F138" s="13">
        <v>25000000</v>
      </c>
    </row>
    <row r="139" spans="1:6" ht="15.75" thickBot="1" x14ac:dyDescent="0.3">
      <c r="A139" s="113"/>
      <c r="B139" s="115"/>
      <c r="C139" s="95"/>
      <c r="D139" s="95"/>
      <c r="E139" s="12" t="s">
        <v>76</v>
      </c>
      <c r="F139" s="13">
        <v>16000000</v>
      </c>
    </row>
    <row r="140" spans="1:6" ht="15.75" thickBot="1" x14ac:dyDescent="0.3">
      <c r="A140" s="113"/>
      <c r="B140" s="115"/>
      <c r="C140" s="96"/>
      <c r="D140" s="96"/>
      <c r="E140" s="12" t="s">
        <v>77</v>
      </c>
      <c r="F140" s="13">
        <v>1500000</v>
      </c>
    </row>
    <row r="141" spans="1:6" ht="15.75" thickBot="1" x14ac:dyDescent="0.3">
      <c r="A141" s="113"/>
      <c r="B141" s="115"/>
      <c r="C141" s="112" t="s">
        <v>179</v>
      </c>
      <c r="D141" s="112" t="s">
        <v>171</v>
      </c>
      <c r="E141" s="10" t="s">
        <v>38</v>
      </c>
      <c r="F141" s="11">
        <v>6000000</v>
      </c>
    </row>
    <row r="142" spans="1:6" ht="15.75" thickBot="1" x14ac:dyDescent="0.3">
      <c r="A142" s="113"/>
      <c r="B142" s="115"/>
      <c r="C142" s="113"/>
      <c r="D142" s="113"/>
      <c r="E142" s="10" t="s">
        <v>36</v>
      </c>
      <c r="F142" s="11">
        <v>36265356</v>
      </c>
    </row>
    <row r="143" spans="1:6" ht="15.75" thickBot="1" x14ac:dyDescent="0.3">
      <c r="A143" s="113"/>
      <c r="B143" s="115"/>
      <c r="C143" s="113"/>
      <c r="D143" s="113"/>
      <c r="E143" s="10" t="s">
        <v>43</v>
      </c>
      <c r="F143" s="11">
        <v>4000000</v>
      </c>
    </row>
    <row r="144" spans="1:6" ht="15.75" thickBot="1" x14ac:dyDescent="0.3">
      <c r="A144" s="113"/>
      <c r="B144" s="115"/>
      <c r="C144" s="113"/>
      <c r="D144" s="113"/>
      <c r="E144" s="10" t="s">
        <v>44</v>
      </c>
      <c r="F144" s="11">
        <v>54500000</v>
      </c>
    </row>
    <row r="145" spans="1:6" ht="15.75" thickBot="1" x14ac:dyDescent="0.3">
      <c r="A145" s="113"/>
      <c r="B145" s="115"/>
      <c r="C145" s="113"/>
      <c r="D145" s="113"/>
      <c r="E145" s="10" t="s">
        <v>45</v>
      </c>
      <c r="F145" s="11">
        <v>3000000</v>
      </c>
    </row>
    <row r="146" spans="1:6" ht="15.75" thickBot="1" x14ac:dyDescent="0.3">
      <c r="A146" s="113"/>
      <c r="B146" s="115"/>
      <c r="C146" s="114"/>
      <c r="D146" s="114"/>
      <c r="E146" s="10" t="s">
        <v>41</v>
      </c>
      <c r="F146" s="11">
        <v>3500000</v>
      </c>
    </row>
    <row r="147" spans="1:6" ht="15.75" thickBot="1" x14ac:dyDescent="0.3">
      <c r="A147" s="113"/>
      <c r="B147" s="115"/>
      <c r="C147" s="94" t="s">
        <v>180</v>
      </c>
      <c r="D147" s="94" t="s">
        <v>171</v>
      </c>
      <c r="E147" s="12" t="s">
        <v>94</v>
      </c>
      <c r="F147" s="13">
        <v>5000000</v>
      </c>
    </row>
    <row r="148" spans="1:6" ht="15.75" thickBot="1" x14ac:dyDescent="0.3">
      <c r="A148" s="113"/>
      <c r="B148" s="115"/>
      <c r="C148" s="95"/>
      <c r="D148" s="95"/>
      <c r="E148" s="12" t="s">
        <v>98</v>
      </c>
      <c r="F148" s="13">
        <v>6000000</v>
      </c>
    </row>
    <row r="149" spans="1:6" ht="15.75" thickBot="1" x14ac:dyDescent="0.3">
      <c r="A149" s="113"/>
      <c r="B149" s="115"/>
      <c r="C149" s="96"/>
      <c r="D149" s="96"/>
      <c r="E149" s="12" t="s">
        <v>157</v>
      </c>
      <c r="F149" s="13">
        <v>29751499</v>
      </c>
    </row>
    <row r="150" spans="1:6" ht="15.75" thickBot="1" x14ac:dyDescent="0.3">
      <c r="A150" s="114"/>
      <c r="B150" s="116"/>
      <c r="C150" s="68" t="s">
        <v>315</v>
      </c>
      <c r="D150" s="68" t="s">
        <v>171</v>
      </c>
      <c r="E150" s="69" t="s">
        <v>25</v>
      </c>
      <c r="F150" s="70">
        <v>0</v>
      </c>
    </row>
    <row r="151" spans="1:6" ht="15.75" thickBot="1" x14ac:dyDescent="0.3">
      <c r="A151" s="112" t="s">
        <v>181</v>
      </c>
      <c r="B151" s="112" t="s">
        <v>182</v>
      </c>
      <c r="C151" s="94" t="s">
        <v>183</v>
      </c>
      <c r="D151" s="94" t="s">
        <v>184</v>
      </c>
      <c r="E151" s="12" t="s">
        <v>185</v>
      </c>
      <c r="F151" s="13">
        <v>3440000</v>
      </c>
    </row>
    <row r="152" spans="1:6" ht="15.75" thickBot="1" x14ac:dyDescent="0.3">
      <c r="A152" s="113"/>
      <c r="B152" s="113"/>
      <c r="C152" s="95"/>
      <c r="D152" s="95"/>
      <c r="E152" s="12" t="s">
        <v>186</v>
      </c>
      <c r="F152" s="13">
        <v>44864768</v>
      </c>
    </row>
    <row r="153" spans="1:6" ht="15.75" thickBot="1" x14ac:dyDescent="0.3">
      <c r="A153" s="113"/>
      <c r="B153" s="113"/>
      <c r="C153" s="95"/>
      <c r="D153" s="95"/>
      <c r="E153" s="12" t="s">
        <v>187</v>
      </c>
      <c r="F153" s="13">
        <v>1200000</v>
      </c>
    </row>
    <row r="154" spans="1:6" ht="15.75" thickBot="1" x14ac:dyDescent="0.3">
      <c r="A154" s="114"/>
      <c r="B154" s="114"/>
      <c r="C154" s="96"/>
      <c r="D154" s="96"/>
      <c r="E154" s="12" t="s">
        <v>188</v>
      </c>
      <c r="F154" s="13">
        <v>450000</v>
      </c>
    </row>
    <row r="155" spans="1:6" ht="15.75" thickBot="1" x14ac:dyDescent="0.3">
      <c r="A155" s="9" t="s">
        <v>189</v>
      </c>
      <c r="B155" s="9" t="s">
        <v>182</v>
      </c>
      <c r="C155" s="71" t="s">
        <v>190</v>
      </c>
      <c r="D155" s="71" t="s">
        <v>184</v>
      </c>
      <c r="E155" s="69" t="s">
        <v>186</v>
      </c>
      <c r="F155" s="70">
        <v>19759745</v>
      </c>
    </row>
    <row r="156" spans="1:6" ht="15.75" thickBot="1" x14ac:dyDescent="0.3">
      <c r="A156" s="112" t="s">
        <v>191</v>
      </c>
      <c r="B156" s="112" t="s">
        <v>182</v>
      </c>
      <c r="C156" s="94" t="s">
        <v>192</v>
      </c>
      <c r="D156" s="94" t="s">
        <v>184</v>
      </c>
      <c r="E156" s="12" t="s">
        <v>185</v>
      </c>
      <c r="F156" s="13">
        <v>370000</v>
      </c>
    </row>
    <row r="157" spans="1:6" ht="15.75" thickBot="1" x14ac:dyDescent="0.3">
      <c r="A157" s="113"/>
      <c r="B157" s="113"/>
      <c r="C157" s="95"/>
      <c r="D157" s="95"/>
      <c r="E157" s="12" t="s">
        <v>186</v>
      </c>
      <c r="F157" s="13">
        <v>15852338</v>
      </c>
    </row>
    <row r="158" spans="1:6" ht="15.75" thickBot="1" x14ac:dyDescent="0.3">
      <c r="A158" s="113"/>
      <c r="B158" s="113"/>
      <c r="C158" s="95"/>
      <c r="D158" s="95"/>
      <c r="E158" s="12" t="s">
        <v>187</v>
      </c>
      <c r="F158" s="13">
        <v>230000</v>
      </c>
    </row>
    <row r="159" spans="1:6" ht="15.75" thickBot="1" x14ac:dyDescent="0.3">
      <c r="A159" s="114"/>
      <c r="B159" s="114"/>
      <c r="C159" s="96"/>
      <c r="D159" s="96"/>
      <c r="E159" s="12" t="s">
        <v>188</v>
      </c>
      <c r="F159" s="13">
        <v>140000</v>
      </c>
    </row>
    <row r="160" spans="1:6" ht="15.75" thickBot="1" x14ac:dyDescent="0.3">
      <c r="A160" s="97" t="s">
        <v>325</v>
      </c>
      <c r="B160" s="97" t="s">
        <v>7</v>
      </c>
      <c r="C160" s="104" t="s">
        <v>327</v>
      </c>
      <c r="D160" s="102" t="s">
        <v>320</v>
      </c>
      <c r="E160" s="77" t="s">
        <v>10</v>
      </c>
      <c r="F160" s="72">
        <v>35128114</v>
      </c>
    </row>
    <row r="161" spans="1:6" ht="15.75" thickBot="1" x14ac:dyDescent="0.3">
      <c r="A161" s="98"/>
      <c r="B161" s="98"/>
      <c r="C161" s="105"/>
      <c r="D161" s="103"/>
      <c r="E161" s="77" t="s">
        <v>321</v>
      </c>
      <c r="F161" s="72">
        <v>6199079</v>
      </c>
    </row>
    <row r="162" spans="1:6" ht="15.75" thickBot="1" x14ac:dyDescent="0.3">
      <c r="A162" s="99" t="s">
        <v>326</v>
      </c>
      <c r="B162" s="99" t="s">
        <v>80</v>
      </c>
      <c r="C162" s="109" t="s">
        <v>328</v>
      </c>
      <c r="D162" s="106" t="s">
        <v>322</v>
      </c>
      <c r="E162" s="78" t="s">
        <v>86</v>
      </c>
      <c r="F162" s="25">
        <v>32150974</v>
      </c>
    </row>
    <row r="163" spans="1:6" ht="15.75" thickBot="1" x14ac:dyDescent="0.3">
      <c r="A163" s="100"/>
      <c r="B163" s="100"/>
      <c r="C163" s="110"/>
      <c r="D163" s="107"/>
      <c r="E163" s="78" t="s">
        <v>87</v>
      </c>
      <c r="F163" s="25">
        <v>30000000</v>
      </c>
    </row>
    <row r="164" spans="1:6" ht="15.75" thickBot="1" x14ac:dyDescent="0.3">
      <c r="A164" s="100"/>
      <c r="B164" s="100"/>
      <c r="C164" s="110"/>
      <c r="D164" s="107"/>
      <c r="E164" s="78" t="s">
        <v>323</v>
      </c>
      <c r="F164" s="25">
        <v>20486404</v>
      </c>
    </row>
    <row r="165" spans="1:6" ht="15.75" thickBot="1" x14ac:dyDescent="0.3">
      <c r="A165" s="101"/>
      <c r="B165" s="101"/>
      <c r="C165" s="111"/>
      <c r="D165" s="108"/>
      <c r="E165" s="78" t="s">
        <v>324</v>
      </c>
      <c r="F165" s="25">
        <v>71780718</v>
      </c>
    </row>
  </sheetData>
  <mergeCells count="116">
    <mergeCell ref="C17:C19"/>
    <mergeCell ref="D17:D19"/>
    <mergeCell ref="C20:C21"/>
    <mergeCell ref="C24:C25"/>
    <mergeCell ref="D24:D25"/>
    <mergeCell ref="C26:C29"/>
    <mergeCell ref="D26:D29"/>
    <mergeCell ref="C30:C32"/>
    <mergeCell ref="A3:A21"/>
    <mergeCell ref="B3:B21"/>
    <mergeCell ref="C4:C8"/>
    <mergeCell ref="D4:D8"/>
    <mergeCell ref="C9:C11"/>
    <mergeCell ref="D9:D11"/>
    <mergeCell ref="C12:C14"/>
    <mergeCell ref="D12:D14"/>
    <mergeCell ref="C15:C16"/>
    <mergeCell ref="D15:D16"/>
    <mergeCell ref="A57:A60"/>
    <mergeCell ref="B57:B60"/>
    <mergeCell ref="C57:C58"/>
    <mergeCell ref="D57:D58"/>
    <mergeCell ref="C59:C60"/>
    <mergeCell ref="D59:D60"/>
    <mergeCell ref="C43:C45"/>
    <mergeCell ref="D43:D45"/>
    <mergeCell ref="A47:A56"/>
    <mergeCell ref="B47:B56"/>
    <mergeCell ref="C47:C51"/>
    <mergeCell ref="D47:D51"/>
    <mergeCell ref="C52:C56"/>
    <mergeCell ref="D52:D56"/>
    <mergeCell ref="A22:A46"/>
    <mergeCell ref="B22:B46"/>
    <mergeCell ref="D30:D32"/>
    <mergeCell ref="C33:C35"/>
    <mergeCell ref="D33:D35"/>
    <mergeCell ref="C36:C40"/>
    <mergeCell ref="D36:D40"/>
    <mergeCell ref="C41:C42"/>
    <mergeCell ref="D41:D42"/>
    <mergeCell ref="D80:D81"/>
    <mergeCell ref="A61:A69"/>
    <mergeCell ref="B61:B69"/>
    <mergeCell ref="C61:C63"/>
    <mergeCell ref="D61:D63"/>
    <mergeCell ref="C64:C65"/>
    <mergeCell ref="D64:D65"/>
    <mergeCell ref="C66:C67"/>
    <mergeCell ref="D66:D67"/>
    <mergeCell ref="C68:C69"/>
    <mergeCell ref="D68:D69"/>
    <mergeCell ref="C95:C96"/>
    <mergeCell ref="D95:D96"/>
    <mergeCell ref="A70:A97"/>
    <mergeCell ref="B70:B97"/>
    <mergeCell ref="A98:A106"/>
    <mergeCell ref="B98:B106"/>
    <mergeCell ref="C98:C99"/>
    <mergeCell ref="C100:C101"/>
    <mergeCell ref="C102:C105"/>
    <mergeCell ref="D102:D103"/>
    <mergeCell ref="D104:D105"/>
    <mergeCell ref="C82:C83"/>
    <mergeCell ref="D82:D83"/>
    <mergeCell ref="C85:C86"/>
    <mergeCell ref="D85:D86"/>
    <mergeCell ref="C89:C90"/>
    <mergeCell ref="D89:D90"/>
    <mergeCell ref="C70:C71"/>
    <mergeCell ref="D70:D71"/>
    <mergeCell ref="C72:C73"/>
    <mergeCell ref="D72:D73"/>
    <mergeCell ref="C75:C77"/>
    <mergeCell ref="D75:D77"/>
    <mergeCell ref="C80:C81"/>
    <mergeCell ref="C127:C129"/>
    <mergeCell ref="D127:D129"/>
    <mergeCell ref="C130:C133"/>
    <mergeCell ref="D130:D133"/>
    <mergeCell ref="C134:C136"/>
    <mergeCell ref="D134:D136"/>
    <mergeCell ref="A107:A111"/>
    <mergeCell ref="B107:B111"/>
    <mergeCell ref="C107:C111"/>
    <mergeCell ref="D107:D111"/>
    <mergeCell ref="A112:A119"/>
    <mergeCell ref="B112:B119"/>
    <mergeCell ref="C113:C114"/>
    <mergeCell ref="D113:D114"/>
    <mergeCell ref="C118:C119"/>
    <mergeCell ref="D118:D119"/>
    <mergeCell ref="C137:C140"/>
    <mergeCell ref="D137:D140"/>
    <mergeCell ref="A160:A161"/>
    <mergeCell ref="B160:B161"/>
    <mergeCell ref="A162:A165"/>
    <mergeCell ref="B162:B165"/>
    <mergeCell ref="D160:D161"/>
    <mergeCell ref="C160:C161"/>
    <mergeCell ref="D162:D165"/>
    <mergeCell ref="C162:C165"/>
    <mergeCell ref="A151:A154"/>
    <mergeCell ref="B151:B154"/>
    <mergeCell ref="C151:C154"/>
    <mergeCell ref="D151:D154"/>
    <mergeCell ref="A120:A150"/>
    <mergeCell ref="B120:B150"/>
    <mergeCell ref="A156:A159"/>
    <mergeCell ref="B156:B159"/>
    <mergeCell ref="C156:C159"/>
    <mergeCell ref="D156:D159"/>
    <mergeCell ref="C141:C146"/>
    <mergeCell ref="D141:D146"/>
    <mergeCell ref="C147:C149"/>
    <mergeCell ref="D147:D149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 1</vt:lpstr>
      <vt:lpstr>zał 2</vt:lpstr>
      <vt:lpstr>'zał 1'!Obszar_wydruku</vt:lpstr>
      <vt:lpstr>'zał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Cieslak Rafal</dc:creator>
  <cp:lastModifiedBy>Marta Urbańska-Jacoszek</cp:lastModifiedBy>
  <cp:lastPrinted>2023-03-03T09:08:59Z</cp:lastPrinted>
  <dcterms:created xsi:type="dcterms:W3CDTF">2023-01-18T08:42:02Z</dcterms:created>
  <dcterms:modified xsi:type="dcterms:W3CDTF">2026-07-08T08:14:28Z</dcterms:modified>
</cp:coreProperties>
</file>