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agnieszka.pazdur\Documents\2021-2027 Dokumenty\2021-2027_Instrukcja Studium wykonalności\2_10_001_26 Lasy Państwowe\14-04-2026-A B gotowe\"/>
    </mc:Choice>
  </mc:AlternateContent>
  <xr:revisionPtr revIDLastSave="0" documentId="13_ncr:1_{094CE744-726A-49CA-93EA-C4560E0FA37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Dane wejściowe" sheetId="1" r:id="rId1"/>
    <sheet name="Obliczenia" sheetId="2" r:id="rId2"/>
    <sheet name="Trwałość finansowa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8" i="4" l="1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Q50" i="4"/>
  <c r="P50" i="4"/>
  <c r="P66" i="4" s="1"/>
  <c r="O50" i="4"/>
  <c r="O66" i="4" s="1"/>
  <c r="N50" i="4"/>
  <c r="N66" i="4" s="1"/>
  <c r="M50" i="4"/>
  <c r="L50" i="4"/>
  <c r="K50" i="4"/>
  <c r="J50" i="4"/>
  <c r="J66" i="4" s="1"/>
  <c r="I50" i="4"/>
  <c r="I66" i="4" s="1"/>
  <c r="H50" i="4"/>
  <c r="H66" i="4" s="1"/>
  <c r="G50" i="4"/>
  <c r="F50" i="4"/>
  <c r="E50" i="4"/>
  <c r="D50" i="4"/>
  <c r="D66" i="4" s="1"/>
  <c r="C50" i="4"/>
  <c r="C66" i="4" s="1"/>
  <c r="C67" i="4" s="1"/>
  <c r="E66" i="4" l="1"/>
  <c r="K66" i="4"/>
  <c r="Q66" i="4"/>
  <c r="F66" i="4"/>
  <c r="L66" i="4"/>
  <c r="G66" i="4"/>
  <c r="M66" i="4"/>
  <c r="D49" i="4"/>
  <c r="D67" i="4" s="1"/>
  <c r="E49" i="4" s="1"/>
  <c r="E67" i="4" l="1"/>
  <c r="F49" i="4" l="1"/>
  <c r="F67" i="4" s="1"/>
  <c r="G49" i="4" s="1"/>
  <c r="G67" i="4" s="1"/>
  <c r="H49" i="4" s="1"/>
  <c r="H67" i="4" s="1"/>
  <c r="I49" i="4" s="1"/>
  <c r="I67" i="4" s="1"/>
  <c r="J49" i="4" s="1"/>
  <c r="J67" i="4" s="1"/>
  <c r="K49" i="4" s="1"/>
  <c r="K67" i="4" s="1"/>
  <c r="L49" i="4" s="1"/>
  <c r="L67" i="4" s="1"/>
  <c r="M49" i="4" s="1"/>
  <c r="M67" i="4" s="1"/>
  <c r="N49" i="4" s="1"/>
  <c r="N67" i="4" s="1"/>
  <c r="O49" i="4" s="1"/>
  <c r="O67" i="4" s="1"/>
  <c r="P49" i="4" s="1"/>
  <c r="P67" i="4" s="1"/>
  <c r="Q49" i="4" s="1"/>
  <c r="Q67" i="4" s="1"/>
  <c r="C68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Q27" i="4"/>
  <c r="P27" i="4"/>
  <c r="P43" i="4" s="1"/>
  <c r="O27" i="4"/>
  <c r="O43" i="4" s="1"/>
  <c r="N27" i="4"/>
  <c r="N43" i="4" s="1"/>
  <c r="M27" i="4"/>
  <c r="L27" i="4"/>
  <c r="K27" i="4"/>
  <c r="J27" i="4"/>
  <c r="J43" i="4" s="1"/>
  <c r="I27" i="4"/>
  <c r="I43" i="4" s="1"/>
  <c r="H27" i="4"/>
  <c r="H43" i="4" s="1"/>
  <c r="G27" i="4"/>
  <c r="F27" i="4"/>
  <c r="E27" i="4"/>
  <c r="D27" i="4"/>
  <c r="D43" i="4" s="1"/>
  <c r="C27" i="4"/>
  <c r="C43" i="4" s="1"/>
  <c r="C44" i="4" s="1"/>
  <c r="D26" i="4" s="1"/>
  <c r="D44" i="4" s="1"/>
  <c r="E26" i="4" s="1"/>
  <c r="E44" i="4" l="1"/>
  <c r="F26" i="4" s="1"/>
  <c r="F44" i="4" s="1"/>
  <c r="G26" i="4" s="1"/>
  <c r="G44" i="4" s="1"/>
  <c r="H26" i="4" s="1"/>
  <c r="H44" i="4" s="1"/>
  <c r="I26" i="4" s="1"/>
  <c r="I44" i="4" s="1"/>
  <c r="J26" i="4" s="1"/>
  <c r="J44" i="4" s="1"/>
  <c r="K26" i="4" s="1"/>
  <c r="K44" i="4" s="1"/>
  <c r="L26" i="4" s="1"/>
  <c r="L44" i="4" s="1"/>
  <c r="M26" i="4" s="1"/>
  <c r="M44" i="4" s="1"/>
  <c r="N26" i="4" s="1"/>
  <c r="N44" i="4" s="1"/>
  <c r="O26" i="4" s="1"/>
  <c r="O44" i="4" s="1"/>
  <c r="P26" i="4" s="1"/>
  <c r="P44" i="4" s="1"/>
  <c r="Q26" i="4" s="1"/>
  <c r="Q44" i="4" s="1"/>
  <c r="E43" i="4"/>
  <c r="Q43" i="4"/>
  <c r="L43" i="4"/>
  <c r="K43" i="4"/>
  <c r="F43" i="4"/>
  <c r="G43" i="4"/>
  <c r="M43" i="4"/>
  <c r="C45" i="4"/>
  <c r="C4" i="4"/>
  <c r="O12" i="4"/>
  <c r="N12" i="4"/>
  <c r="L12" i="4"/>
  <c r="K12" i="4"/>
  <c r="G12" i="4"/>
  <c r="F12" i="4"/>
  <c r="D12" i="4"/>
  <c r="C12" i="4"/>
  <c r="Q12" i="4"/>
  <c r="P12" i="4"/>
  <c r="M12" i="4"/>
  <c r="J12" i="4"/>
  <c r="I12" i="4"/>
  <c r="H12" i="4"/>
  <c r="E12" i="4"/>
  <c r="Q4" i="4"/>
  <c r="Q20" i="4" s="1"/>
  <c r="I4" i="4"/>
  <c r="I20" i="4" s="1"/>
  <c r="N4" i="4"/>
  <c r="N20" i="4" s="1"/>
  <c r="M4" i="4"/>
  <c r="L4" i="4"/>
  <c r="K4" i="4"/>
  <c r="K20" i="4" s="1"/>
  <c r="J4" i="4"/>
  <c r="J20" i="4" s="1"/>
  <c r="F4" i="4"/>
  <c r="F20" i="4" s="1"/>
  <c r="E4" i="4"/>
  <c r="D4" i="4"/>
  <c r="D20" i="4" s="1"/>
  <c r="E20" i="4" l="1"/>
  <c r="M20" i="4"/>
  <c r="C20" i="4"/>
  <c r="C21" i="4" s="1"/>
  <c r="D3" i="4" s="1"/>
  <c r="D21" i="4" s="1"/>
  <c r="E3" i="4" s="1"/>
  <c r="E21" i="4" s="1"/>
  <c r="F3" i="4" s="1"/>
  <c r="F21" i="4" s="1"/>
  <c r="L20" i="4"/>
  <c r="G4" i="4"/>
  <c r="G20" i="4" s="1"/>
  <c r="O4" i="4"/>
  <c r="O20" i="4" s="1"/>
  <c r="H4" i="4"/>
  <c r="H20" i="4" s="1"/>
  <c r="P4" i="4"/>
  <c r="P20" i="4" s="1"/>
  <c r="G3" i="4" l="1"/>
  <c r="G21" i="4" s="1"/>
  <c r="H3" i="4" l="1"/>
  <c r="H21" i="4" s="1"/>
  <c r="I3" i="4" l="1"/>
  <c r="I21" i="4" s="1"/>
  <c r="J3" i="4" s="1"/>
  <c r="J21" i="4" s="1"/>
  <c r="K3" i="4" l="1"/>
  <c r="K21" i="4" s="1"/>
  <c r="L3" i="4" l="1"/>
  <c r="L21" i="4" s="1"/>
  <c r="M3" i="4" l="1"/>
  <c r="M21" i="4" s="1"/>
  <c r="N3" i="4" l="1"/>
  <c r="N21" i="4" s="1"/>
  <c r="O3" i="4" l="1"/>
  <c r="O21" i="4" s="1"/>
  <c r="P3" i="4" l="1"/>
  <c r="P21" i="4" s="1"/>
  <c r="Q3" i="4" l="1"/>
  <c r="Q21" i="4" s="1"/>
  <c r="C22" i="4" s="1"/>
  <c r="C86" i="1" l="1"/>
  <c r="C6" i="1"/>
  <c r="C48" i="4" l="1"/>
  <c r="C25" i="4"/>
  <c r="C2" i="4"/>
  <c r="C17" i="2"/>
  <c r="D17" i="2" s="1"/>
  <c r="E17" i="2" s="1"/>
  <c r="F17" i="2" s="1"/>
  <c r="G17" i="2" s="1"/>
  <c r="H17" i="2" s="1"/>
  <c r="I17" i="2" s="1"/>
  <c r="J17" i="2" s="1"/>
  <c r="K17" i="2" s="1"/>
  <c r="L17" i="2" s="1"/>
  <c r="M17" i="2" s="1"/>
  <c r="N17" i="2" s="1"/>
  <c r="O17" i="2" s="1"/>
  <c r="P17" i="2" s="1"/>
  <c r="Q17" i="2" s="1"/>
  <c r="D7" i="1" l="1"/>
  <c r="E7" i="1" s="1"/>
  <c r="F7" i="1" s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Q18" i="2"/>
  <c r="P18" i="2"/>
  <c r="O18" i="2"/>
  <c r="N18" i="2"/>
  <c r="N24" i="2" s="1"/>
  <c r="M18" i="2"/>
  <c r="M24" i="2" s="1"/>
  <c r="L18" i="2"/>
  <c r="L24" i="2" s="1"/>
  <c r="K18" i="2"/>
  <c r="J18" i="2"/>
  <c r="I18" i="2"/>
  <c r="I24" i="2" s="1"/>
  <c r="H18" i="2"/>
  <c r="G18" i="2"/>
  <c r="F18" i="2"/>
  <c r="E18" i="2"/>
  <c r="D18" i="2"/>
  <c r="C18" i="2"/>
  <c r="C24" i="2" s="1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J24" i="2" l="1"/>
  <c r="E24" i="2"/>
  <c r="K24" i="2"/>
  <c r="D24" i="2"/>
  <c r="Q24" i="2"/>
  <c r="G24" i="2"/>
  <c r="O24" i="2"/>
  <c r="H24" i="2"/>
  <c r="P24" i="2"/>
  <c r="F24" i="2"/>
  <c r="C32" i="2"/>
  <c r="K32" i="2"/>
  <c r="E32" i="2"/>
  <c r="M32" i="2"/>
  <c r="Q32" i="2"/>
  <c r="J11" i="2"/>
  <c r="P11" i="2"/>
  <c r="H32" i="2"/>
  <c r="L11" i="2"/>
  <c r="D11" i="2"/>
  <c r="P32" i="2"/>
  <c r="I11" i="2"/>
  <c r="Q11" i="2"/>
  <c r="G11" i="2"/>
  <c r="O11" i="2"/>
  <c r="G32" i="2"/>
  <c r="I32" i="2"/>
  <c r="C11" i="2"/>
  <c r="K11" i="2"/>
  <c r="H11" i="2"/>
  <c r="O32" i="2"/>
  <c r="F11" i="2"/>
  <c r="N11" i="2"/>
  <c r="J32" i="2"/>
  <c r="E11" i="2"/>
  <c r="D32" i="2"/>
  <c r="L32" i="2"/>
  <c r="M11" i="2"/>
  <c r="F32" i="2"/>
  <c r="N32" i="2"/>
  <c r="C14" i="2" l="1"/>
  <c r="Q33" i="2"/>
  <c r="Q40" i="2" s="1"/>
  <c r="M33" i="2"/>
  <c r="M40" i="2" s="1"/>
  <c r="L33" i="2"/>
  <c r="L40" i="2" s="1"/>
  <c r="K33" i="2"/>
  <c r="K40" i="2" s="1"/>
  <c r="E33" i="2"/>
  <c r="E40" i="2" s="1"/>
  <c r="D33" i="2"/>
  <c r="D40" i="2" s="1"/>
  <c r="N33" i="2"/>
  <c r="N40" i="2" s="1"/>
  <c r="P33" i="2"/>
  <c r="P40" i="2" s="1"/>
  <c r="H33" i="2"/>
  <c r="H40" i="2" s="1"/>
  <c r="I33" i="2"/>
  <c r="I40" i="2" s="1"/>
  <c r="O33" i="2"/>
  <c r="O40" i="2" s="1"/>
  <c r="F33" i="2"/>
  <c r="F40" i="2" s="1"/>
  <c r="J33" i="2"/>
  <c r="J40" i="2" s="1"/>
  <c r="C33" i="2"/>
  <c r="C40" i="2" s="1"/>
  <c r="C45" i="2" s="1"/>
  <c r="G33" i="2"/>
  <c r="G40" i="2" s="1"/>
  <c r="I75" i="1" l="1"/>
  <c r="J75" i="1"/>
  <c r="K75" i="1"/>
  <c r="L75" i="1"/>
  <c r="M75" i="1"/>
  <c r="N75" i="1"/>
  <c r="O75" i="1"/>
  <c r="P75" i="1"/>
  <c r="Q75" i="1"/>
  <c r="H75" i="1"/>
  <c r="G75" i="1"/>
  <c r="F75" i="1"/>
  <c r="E75" i="1"/>
  <c r="D75" i="1"/>
  <c r="C75" i="1"/>
  <c r="F21" i="1"/>
  <c r="C70" i="1"/>
  <c r="Q70" i="1" l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F43" i="1" l="1"/>
  <c r="F42" i="1"/>
  <c r="F41" i="1"/>
  <c r="F40" i="1"/>
  <c r="E39" i="1"/>
  <c r="D39" i="1"/>
  <c r="C39" i="1"/>
  <c r="F38" i="1"/>
  <c r="F37" i="1"/>
  <c r="F36" i="1"/>
  <c r="F35" i="1"/>
  <c r="E34" i="1"/>
  <c r="D34" i="1"/>
  <c r="C34" i="1"/>
  <c r="F32" i="1"/>
  <c r="F31" i="1"/>
  <c r="F30" i="1"/>
  <c r="F29" i="1"/>
  <c r="F28" i="1"/>
  <c r="F27" i="1"/>
  <c r="E26" i="1"/>
  <c r="D26" i="1"/>
  <c r="C26" i="1"/>
  <c r="F25" i="1"/>
  <c r="F24" i="1"/>
  <c r="F23" i="1"/>
  <c r="F22" i="1"/>
  <c r="F20" i="1"/>
  <c r="E19" i="1"/>
  <c r="D19" i="1"/>
  <c r="C19" i="1"/>
  <c r="C9" i="1" l="1"/>
  <c r="C2" i="2"/>
  <c r="D2" i="2" s="1"/>
  <c r="E2" i="2" s="1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Q2" i="2" s="1"/>
  <c r="D18" i="1"/>
  <c r="C8" i="1"/>
  <c r="C12" i="2" s="1"/>
  <c r="C44" i="1"/>
  <c r="C49" i="1"/>
  <c r="D6" i="1"/>
  <c r="C17" i="1"/>
  <c r="C73" i="1"/>
  <c r="D45" i="1"/>
  <c r="E33" i="1"/>
  <c r="D33" i="1"/>
  <c r="F39" i="1"/>
  <c r="F26" i="1"/>
  <c r="F34" i="1"/>
  <c r="E44" i="1"/>
  <c r="E18" i="1"/>
  <c r="D44" i="1"/>
  <c r="E45" i="1"/>
  <c r="C33" i="1"/>
  <c r="C45" i="1"/>
  <c r="F19" i="1"/>
  <c r="C18" i="1"/>
  <c r="D48" i="4" l="1"/>
  <c r="D25" i="4"/>
  <c r="C42" i="2"/>
  <c r="C43" i="2"/>
  <c r="C41" i="2"/>
  <c r="D2" i="4"/>
  <c r="C46" i="1"/>
  <c r="D8" i="1"/>
  <c r="D12" i="2" s="1"/>
  <c r="D9" i="1"/>
  <c r="D46" i="1"/>
  <c r="D49" i="1"/>
  <c r="D17" i="1"/>
  <c r="D73" i="1"/>
  <c r="F33" i="1"/>
  <c r="E6" i="1"/>
  <c r="E46" i="1"/>
  <c r="F18" i="1"/>
  <c r="F44" i="1"/>
  <c r="F45" i="1"/>
  <c r="E48" i="4" l="1"/>
  <c r="E25" i="4"/>
  <c r="D43" i="2"/>
  <c r="D41" i="2"/>
  <c r="D42" i="2"/>
  <c r="E9" i="1"/>
  <c r="E2" i="4"/>
  <c r="E8" i="1"/>
  <c r="E12" i="2" s="1"/>
  <c r="E49" i="1"/>
  <c r="E17" i="1"/>
  <c r="E73" i="1"/>
  <c r="F6" i="1"/>
  <c r="F46" i="1"/>
  <c r="F48" i="4" l="1"/>
  <c r="F25" i="4"/>
  <c r="E42" i="2"/>
  <c r="E41" i="2"/>
  <c r="E43" i="2"/>
  <c r="F9" i="1"/>
  <c r="F2" i="4"/>
  <c r="F8" i="1"/>
  <c r="F12" i="2" s="1"/>
  <c r="F73" i="1"/>
  <c r="F49" i="1"/>
  <c r="G6" i="1"/>
  <c r="G48" i="4" l="1"/>
  <c r="G25" i="4"/>
  <c r="F41" i="2"/>
  <c r="F42" i="2"/>
  <c r="F43" i="2"/>
  <c r="G9" i="1"/>
  <c r="G2" i="4"/>
  <c r="G8" i="1"/>
  <c r="G12" i="2" s="1"/>
  <c r="G73" i="1"/>
  <c r="G49" i="1"/>
  <c r="H6" i="1"/>
  <c r="H48" i="4" l="1"/>
  <c r="H25" i="4"/>
  <c r="G43" i="2"/>
  <c r="G41" i="2"/>
  <c r="G42" i="2"/>
  <c r="H9" i="1"/>
  <c r="H2" i="4"/>
  <c r="H8" i="1"/>
  <c r="H12" i="2" s="1"/>
  <c r="H73" i="1"/>
  <c r="H49" i="1"/>
  <c r="I6" i="1"/>
  <c r="I48" i="4" l="1"/>
  <c r="I25" i="4"/>
  <c r="H43" i="2"/>
  <c r="H41" i="2"/>
  <c r="H42" i="2"/>
  <c r="I9" i="1"/>
  <c r="I2" i="4"/>
  <c r="I8" i="1"/>
  <c r="I12" i="2" s="1"/>
  <c r="I73" i="1"/>
  <c r="I49" i="1"/>
  <c r="J6" i="1"/>
  <c r="J48" i="4" l="1"/>
  <c r="J25" i="4"/>
  <c r="I43" i="2"/>
  <c r="I41" i="2"/>
  <c r="I42" i="2"/>
  <c r="J9" i="1"/>
  <c r="J2" i="4"/>
  <c r="J8" i="1"/>
  <c r="J12" i="2" s="1"/>
  <c r="J73" i="1"/>
  <c r="J49" i="1"/>
  <c r="K6" i="1"/>
  <c r="K48" i="4" l="1"/>
  <c r="K25" i="4"/>
  <c r="J42" i="2"/>
  <c r="J43" i="2"/>
  <c r="J41" i="2"/>
  <c r="K9" i="1"/>
  <c r="K2" i="4"/>
  <c r="K8" i="1"/>
  <c r="K12" i="2" s="1"/>
  <c r="K73" i="1"/>
  <c r="K49" i="1"/>
  <c r="L6" i="1"/>
  <c r="L48" i="4" l="1"/>
  <c r="L25" i="4"/>
  <c r="K41" i="2"/>
  <c r="K42" i="2"/>
  <c r="K43" i="2"/>
  <c r="L9" i="1"/>
  <c r="L2" i="4"/>
  <c r="L8" i="1"/>
  <c r="L12" i="2" s="1"/>
  <c r="L49" i="1"/>
  <c r="L73" i="1"/>
  <c r="M6" i="1"/>
  <c r="M48" i="4" l="1"/>
  <c r="M25" i="4"/>
  <c r="L41" i="2"/>
  <c r="L42" i="2"/>
  <c r="L43" i="2"/>
  <c r="M9" i="1"/>
  <c r="M2" i="4"/>
  <c r="M8" i="1"/>
  <c r="M12" i="2" s="1"/>
  <c r="M49" i="1"/>
  <c r="M73" i="1"/>
  <c r="N6" i="1"/>
  <c r="N48" i="4" l="1"/>
  <c r="N25" i="4"/>
  <c r="M41" i="2"/>
  <c r="M43" i="2"/>
  <c r="M42" i="2"/>
  <c r="N9" i="1"/>
  <c r="N2" i="4"/>
  <c r="N8" i="1"/>
  <c r="N12" i="2" s="1"/>
  <c r="N73" i="1"/>
  <c r="N49" i="1"/>
  <c r="O6" i="1"/>
  <c r="O48" i="4" l="1"/>
  <c r="O25" i="4"/>
  <c r="N41" i="2"/>
  <c r="N42" i="2"/>
  <c r="N43" i="2"/>
  <c r="O9" i="1"/>
  <c r="O2" i="4"/>
  <c r="O8" i="1"/>
  <c r="O12" i="2" s="1"/>
  <c r="O73" i="1"/>
  <c r="O49" i="1"/>
  <c r="P6" i="1"/>
  <c r="P48" i="4" l="1"/>
  <c r="P25" i="4"/>
  <c r="O42" i="2"/>
  <c r="O41" i="2"/>
  <c r="O43" i="2"/>
  <c r="P9" i="1"/>
  <c r="P2" i="4"/>
  <c r="P8" i="1"/>
  <c r="P12" i="2" s="1"/>
  <c r="P73" i="1"/>
  <c r="P49" i="1"/>
  <c r="Q6" i="1"/>
  <c r="Q48" i="4" l="1"/>
  <c r="Q25" i="4"/>
  <c r="P41" i="2"/>
  <c r="P42" i="2"/>
  <c r="P43" i="2"/>
  <c r="Q9" i="1"/>
  <c r="Q2" i="4"/>
  <c r="Q8" i="1"/>
  <c r="Q73" i="1"/>
  <c r="Q49" i="1"/>
  <c r="Q43" i="2" l="1"/>
  <c r="Q41" i="2"/>
  <c r="C44" i="2" s="1"/>
  <c r="Q42" i="2"/>
  <c r="C46" i="2" s="1"/>
  <c r="Q12" i="2"/>
  <c r="C13" i="2" s="1"/>
</calcChain>
</file>

<file path=xl/sharedStrings.xml><?xml version="1.0" encoding="utf-8"?>
<sst xmlns="http://schemas.openxmlformats.org/spreadsheetml/2006/main" count="351" uniqueCount="132">
  <si>
    <t>Lp.</t>
  </si>
  <si>
    <t>Wyszczególnienie</t>
  </si>
  <si>
    <t>Zużycie materiałów i energii</t>
  </si>
  <si>
    <t>Usługi obce</t>
  </si>
  <si>
    <t>Podatki i opłaty</t>
  </si>
  <si>
    <t>Wynagrodzenia</t>
  </si>
  <si>
    <t>Ubezpieczenia społeczne i inne świadczenia</t>
  </si>
  <si>
    <t>Pozostałe koszty rodzajowe</t>
  </si>
  <si>
    <t>Wartość sprzedanych towarów i materiałów</t>
  </si>
  <si>
    <t>Amortyzacja</t>
  </si>
  <si>
    <t>Tabela 1 Założenia</t>
  </si>
  <si>
    <t>1.</t>
  </si>
  <si>
    <t>Stopa wzrostu PKB</t>
  </si>
  <si>
    <t>2.</t>
  </si>
  <si>
    <t>Stopa inflacji</t>
  </si>
  <si>
    <t>3.</t>
  </si>
  <si>
    <t>4.</t>
  </si>
  <si>
    <t>Dynamika realnego wzrostu płac</t>
  </si>
  <si>
    <t>5.</t>
  </si>
  <si>
    <t>6.</t>
  </si>
  <si>
    <t>Stopa podatku dochodowego</t>
  </si>
  <si>
    <t>Inne ważne z punktu widzenia projektu</t>
  </si>
  <si>
    <t>SUMA</t>
  </si>
  <si>
    <t>A.</t>
  </si>
  <si>
    <t>Nakłady inwestycyjne dotyczące realizacji projektu</t>
  </si>
  <si>
    <t>Nakłady inwestycyjne kwalifikowalne</t>
  </si>
  <si>
    <t>VAT</t>
  </si>
  <si>
    <t>B.</t>
  </si>
  <si>
    <t xml:space="preserve">Koszty operacyjne projektu w fazie jego realizacji </t>
  </si>
  <si>
    <t>Koszty operacyjne kwalifikowalne</t>
  </si>
  <si>
    <t>Koszty operacyjne niekwalifikowalne</t>
  </si>
  <si>
    <t>C.</t>
  </si>
  <si>
    <t>Całkowite koszty ponoszone w związku z realizacją projektu</t>
  </si>
  <si>
    <t>Pozostałe założenia</t>
  </si>
  <si>
    <t>Przyjęty okres odniesienia</t>
  </si>
  <si>
    <t>Tabela 3 Amortyzacja i nakłady odtworzeniowe</t>
  </si>
  <si>
    <t>Środek trwały 1</t>
  </si>
  <si>
    <t>Wartość środka trwałego na początku okresu</t>
  </si>
  <si>
    <t>Stawka amortyzacyjna</t>
  </si>
  <si>
    <t>Wartość po umorzeniu</t>
  </si>
  <si>
    <t>Środek trwały 2</t>
  </si>
  <si>
    <t>Środek trwały n</t>
  </si>
  <si>
    <t>D.</t>
  </si>
  <si>
    <t>Nakłady odtworzeniowe</t>
  </si>
  <si>
    <t>E.</t>
  </si>
  <si>
    <t>Razem amortyzacja</t>
  </si>
  <si>
    <t>Wartość rezydualna</t>
  </si>
  <si>
    <t>7.</t>
  </si>
  <si>
    <t>8.</t>
  </si>
  <si>
    <t>9.</t>
  </si>
  <si>
    <t>10.</t>
  </si>
  <si>
    <t>11.</t>
  </si>
  <si>
    <t>12.</t>
  </si>
  <si>
    <t>Stopa dyskontowa w analizie finansowej</t>
  </si>
  <si>
    <t>Stopa dyskontowa w analizie ekonomicznej</t>
  </si>
  <si>
    <t>Rok bazowy (zerowy) analiz</t>
  </si>
  <si>
    <t>Kolejny rok analiz</t>
  </si>
  <si>
    <t>Współczynnik dyskonta finansowego</t>
  </si>
  <si>
    <t>Współczynnik dyskonta społecznego</t>
  </si>
  <si>
    <t>Tabela 4 Przychody i koszty operacyjne</t>
  </si>
  <si>
    <t>II.</t>
  </si>
  <si>
    <t>III.</t>
  </si>
  <si>
    <t>IV.</t>
  </si>
  <si>
    <t>V.</t>
  </si>
  <si>
    <t>Finansowa wewnętrzna stopa zwrotu z inwestycji (FRR/C)</t>
  </si>
  <si>
    <t xml:space="preserve">Wpływy </t>
  </si>
  <si>
    <t>Wpływy po korektach</t>
  </si>
  <si>
    <t xml:space="preserve">Wydatki </t>
  </si>
  <si>
    <t>Nakłady inwestycyjne i odtworzeniowe</t>
  </si>
  <si>
    <t>Wydatki po korektach</t>
  </si>
  <si>
    <t>VI.</t>
  </si>
  <si>
    <t>Zdyskontowane korzyści</t>
  </si>
  <si>
    <t>Zdyskontowane koszty</t>
  </si>
  <si>
    <t>Ekonomiczna zaktualizowana wartość netto (ENPV)</t>
  </si>
  <si>
    <t>Ekonomiczna wewnętrzna stopa zwrotu (ERR)</t>
  </si>
  <si>
    <t>Finansowa bieżąca wartość netto inwestycji (FNPV/C)</t>
  </si>
  <si>
    <t xml:space="preserve">Przychody operacyjne </t>
  </si>
  <si>
    <t xml:space="preserve">Nakłady inwestycyjne </t>
  </si>
  <si>
    <t xml:space="preserve">Zdyskontowane przepływy pieniężne </t>
  </si>
  <si>
    <t>Zmiana kapitału obrotowego netto w fazie inwestycyjnej</t>
  </si>
  <si>
    <t>Cykl rotacji zapasów materiałowych</t>
  </si>
  <si>
    <t>Cykl rotacji należności krótkoterminowych</t>
  </si>
  <si>
    <t>Cykl rotacji zobowiązań krótkoterminowych</t>
  </si>
  <si>
    <t>Tabela 6 Wskaźniki finansowej efektywności projektu</t>
  </si>
  <si>
    <t>Przychody operacyjne</t>
  </si>
  <si>
    <t>Koszty operacyjne ogółem, w tym:</t>
  </si>
  <si>
    <t>podatek VAT</t>
  </si>
  <si>
    <t>podatek …</t>
  </si>
  <si>
    <t>korzyść …</t>
  </si>
  <si>
    <t>koszt …</t>
  </si>
  <si>
    <t>Pozytywne efekty zewnętrzne (korzyści)</t>
  </si>
  <si>
    <t>Negatywne efekty zewnętrzne (koszty)</t>
  </si>
  <si>
    <t xml:space="preserve">Przepływy pieniężne </t>
  </si>
  <si>
    <t>Przepływy pieniężne po korektach</t>
  </si>
  <si>
    <t>I.</t>
  </si>
  <si>
    <t>F.</t>
  </si>
  <si>
    <t xml:space="preserve">Korekty wpływów </t>
  </si>
  <si>
    <t>korekta …</t>
  </si>
  <si>
    <t>Korekty wydatków</t>
  </si>
  <si>
    <t>Ekonomiczne przepływy pieniężne</t>
  </si>
  <si>
    <t>Zdyskontowane ekonomiczne przepływy</t>
  </si>
  <si>
    <t>G.</t>
  </si>
  <si>
    <t>Ekonomiczny wskaźnik korzyści/koszty (B/C)</t>
  </si>
  <si>
    <t>Źródła pochodzenia środków</t>
  </si>
  <si>
    <t>Środki własne inwestycyjne</t>
  </si>
  <si>
    <t>Kredyty i pożyczki inwestycyjne</t>
  </si>
  <si>
    <t>Dotacje</t>
  </si>
  <si>
    <t>Środki własne bieżące</t>
  </si>
  <si>
    <t>Kredyty i pożyczki obrotowe</t>
  </si>
  <si>
    <t>Inne źródła</t>
  </si>
  <si>
    <t>Wykorzystanie środków</t>
  </si>
  <si>
    <t>Spłaty kredytów i pożyczek</t>
  </si>
  <si>
    <t>Odsetki od kredytów i pożyczek, prowizje</t>
  </si>
  <si>
    <t>Podatki</t>
  </si>
  <si>
    <t>Inne wykorzystanie</t>
  </si>
  <si>
    <t>Zmiana stanu środków pieniężnych</t>
  </si>
  <si>
    <t>Koszty operacyjne (bez amortyzacji)</t>
  </si>
  <si>
    <t>Środki pieniężne - stan początkowy</t>
  </si>
  <si>
    <t>Środki pieniężne - stan końcowy</t>
  </si>
  <si>
    <t>Trwałość finansowa projektu</t>
  </si>
  <si>
    <t>Tabela 5 Kapitał obrotowy netto</t>
  </si>
  <si>
    <t xml:space="preserve">Zmiana kapitału obrotowego netto </t>
  </si>
  <si>
    <t xml:space="preserve">Tabela 8 Trwałość finansowa - Projekt </t>
  </si>
  <si>
    <t xml:space="preserve">Tabela 10 Trwałość finansowa - Partner + Projekt </t>
  </si>
  <si>
    <t xml:space="preserve">Trwałość finansowa Partner + Projekt </t>
  </si>
  <si>
    <t xml:space="preserve">Tabela 9 Trwałość finansowa - Wnioskodawca/Operator + Projekt </t>
  </si>
  <si>
    <t xml:space="preserve">Trwałość finansowa Wnioskodawca/Operator + Projekt </t>
  </si>
  <si>
    <t>Tabela 2 Nakłady inwestycyjne na projekt oraz koszty operacyjne niestanowiące nakładów inwestycyjnych</t>
  </si>
  <si>
    <t>Nakłady inwestycyjne niekwalifikowalne</t>
  </si>
  <si>
    <t>Razem koszty kwalifikowalne</t>
  </si>
  <si>
    <t>Razem koszty niekwalifikowalne</t>
  </si>
  <si>
    <t>Tabela 7 Wskaźniki ekonomicznej efektywności projektu (jeśli dotyczy)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</si>
</sst>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0.0000"/>
  </numFmts>
  <fonts count="20">
    <font>
      <sz val="11"/>
      <color theme="1"/>
      <name val="Calibri"/>
      <family val="2"/>
      <charset val="238"/>
      <scheme val="minor"/>
    </font>
    <font>
      <sz val="10"/>
      <name val="Arial PL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i/>
      <sz val="9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0"/>
      <name val="Arial CE"/>
      <charset val="238"/>
    </font>
    <font>
      <b/>
      <sz val="9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rgb="FFD1F1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3" fontId="1" fillId="0" borderId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5" applyNumberFormat="0" applyFill="0" applyAlignment="0" applyProtection="0"/>
    <xf numFmtId="0" fontId="13" fillId="2" borderId="0" applyNumberFormat="0" applyBorder="0" applyAlignment="0" applyProtection="0"/>
    <xf numFmtId="0" fontId="18" fillId="0" borderId="0"/>
    <xf numFmtId="0" fontId="18" fillId="0" borderId="0"/>
  </cellStyleXfs>
  <cellXfs count="137">
    <xf numFmtId="0" fontId="0" fillId="0" borderId="0" xfId="0"/>
    <xf numFmtId="10" fontId="4" fillId="0" borderId="1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" xfId="1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vertical="center"/>
    </xf>
    <xf numFmtId="164" fontId="8" fillId="0" borderId="4" xfId="0" applyNumberFormat="1" applyFont="1" applyBorder="1"/>
    <xf numFmtId="0" fontId="8" fillId="0" borderId="0" xfId="1" applyNumberFormat="1" applyFont="1" applyAlignment="1">
      <alignment horizontal="center"/>
    </xf>
    <xf numFmtId="0" fontId="8" fillId="3" borderId="1" xfId="1" applyNumberFormat="1" applyFont="1" applyFill="1" applyBorder="1" applyAlignment="1">
      <alignment horizontal="center"/>
    </xf>
    <xf numFmtId="0" fontId="7" fillId="0" borderId="0" xfId="0" applyFont="1"/>
    <xf numFmtId="164" fontId="8" fillId="0" borderId="0" xfId="0" applyNumberFormat="1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wrapText="1"/>
    </xf>
    <xf numFmtId="10" fontId="4" fillId="0" borderId="0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/>
    <xf numFmtId="9" fontId="8" fillId="0" borderId="1" xfId="3" applyFont="1" applyFill="1" applyBorder="1" applyAlignment="1">
      <alignment horizontal="center"/>
    </xf>
    <xf numFmtId="165" fontId="8" fillId="3" borderId="1" xfId="1" applyNumberFormat="1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65" fontId="4" fillId="0" borderId="0" xfId="3" applyNumberFormat="1" applyFont="1" applyFill="1" applyBorder="1" applyAlignment="1">
      <alignment horizontal="left" vertical="center"/>
    </xf>
    <xf numFmtId="165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/>
    <xf numFmtId="164" fontId="9" fillId="0" borderId="0" xfId="0" applyNumberFormat="1" applyFont="1"/>
    <xf numFmtId="164" fontId="15" fillId="0" borderId="1" xfId="4" applyNumberFormat="1" applyFont="1" applyFill="1" applyBorder="1" applyAlignment="1">
      <alignment horizontal="center" vertical="center"/>
    </xf>
    <xf numFmtId="164" fontId="16" fillId="0" borderId="2" xfId="4" applyNumberFormat="1" applyFont="1" applyFill="1" applyBorder="1" applyAlignment="1">
      <alignment vertical="center"/>
    </xf>
    <xf numFmtId="164" fontId="16" fillId="0" borderId="3" xfId="4" applyNumberFormat="1" applyFont="1" applyFill="1" applyBorder="1" applyAlignment="1">
      <alignment vertical="center"/>
    </xf>
    <xf numFmtId="164" fontId="16" fillId="0" borderId="6" xfId="4" applyNumberFormat="1" applyFont="1" applyFill="1" applyBorder="1" applyAlignment="1">
      <alignment vertical="center"/>
    </xf>
    <xf numFmtId="0" fontId="17" fillId="0" borderId="1" xfId="4" applyFont="1" applyFill="1" applyBorder="1" applyAlignment="1">
      <alignment horizontal="center"/>
    </xf>
    <xf numFmtId="0" fontId="17" fillId="0" borderId="1" xfId="4" applyFont="1" applyFill="1" applyBorder="1" applyAlignment="1">
      <alignment vertical="center"/>
    </xf>
    <xf numFmtId="9" fontId="17" fillId="0" borderId="1" xfId="2" applyFont="1" applyFill="1" applyBorder="1" applyAlignment="1">
      <alignment vertical="center"/>
    </xf>
    <xf numFmtId="164" fontId="17" fillId="0" borderId="2" xfId="4" applyNumberFormat="1" applyFont="1" applyFill="1" applyBorder="1" applyAlignment="1">
      <alignment vertical="center"/>
    </xf>
    <xf numFmtId="164" fontId="17" fillId="0" borderId="3" xfId="4" applyNumberFormat="1" applyFont="1" applyFill="1" applyBorder="1" applyAlignment="1">
      <alignment vertical="center"/>
    </xf>
    <xf numFmtId="164" fontId="17" fillId="0" borderId="6" xfId="4" applyNumberFormat="1" applyFont="1" applyFill="1" applyBorder="1" applyAlignment="1">
      <alignment vertical="center"/>
    </xf>
    <xf numFmtId="164" fontId="16" fillId="0" borderId="7" xfId="4" applyNumberFormat="1" applyFont="1" applyFill="1" applyBorder="1" applyAlignment="1">
      <alignment vertical="center"/>
    </xf>
    <xf numFmtId="164" fontId="16" fillId="0" borderId="0" xfId="4" applyNumberFormat="1" applyFont="1" applyFill="1" applyBorder="1" applyAlignment="1">
      <alignment vertical="center"/>
    </xf>
    <xf numFmtId="164" fontId="17" fillId="0" borderId="8" xfId="4" applyNumberFormat="1" applyFont="1" applyFill="1" applyBorder="1" applyAlignment="1">
      <alignment vertical="center"/>
    </xf>
    <xf numFmtId="164" fontId="17" fillId="0" borderId="9" xfId="4" applyNumberFormat="1" applyFont="1" applyFill="1" applyBorder="1" applyAlignment="1">
      <alignment vertical="center"/>
    </xf>
    <xf numFmtId="164" fontId="17" fillId="0" borderId="10" xfId="4" applyNumberFormat="1" applyFont="1" applyFill="1" applyBorder="1" applyAlignment="1">
      <alignment vertical="center"/>
    </xf>
    <xf numFmtId="0" fontId="15" fillId="0" borderId="1" xfId="4" applyFont="1" applyFill="1" applyBorder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65" fontId="8" fillId="0" borderId="0" xfId="1" applyNumberFormat="1" applyFont="1" applyAlignment="1">
      <alignment horizontal="center"/>
    </xf>
    <xf numFmtId="164" fontId="17" fillId="0" borderId="0" xfId="4" applyNumberFormat="1" applyFont="1" applyFill="1" applyBorder="1" applyAlignment="1">
      <alignment vertical="center"/>
    </xf>
    <xf numFmtId="164" fontId="15" fillId="0" borderId="0" xfId="4" applyNumberFormat="1" applyFont="1" applyFill="1" applyBorder="1" applyAlignment="1">
      <alignment horizontal="center" vertical="center"/>
    </xf>
    <xf numFmtId="164" fontId="8" fillId="0" borderId="0" xfId="0" applyNumberFormat="1" applyFont="1" applyAlignment="1">
      <alignment horizontal="right" vertical="center" wrapText="1"/>
    </xf>
    <xf numFmtId="164" fontId="14" fillId="0" borderId="0" xfId="4" applyNumberFormat="1" applyFont="1" applyFill="1" applyBorder="1" applyAlignment="1">
      <alignment vertical="center"/>
    </xf>
    <xf numFmtId="164" fontId="9" fillId="0" borderId="0" xfId="0" applyNumberFormat="1" applyFont="1" applyAlignment="1">
      <alignment horizontal="right" vertical="center" wrapText="1"/>
    </xf>
    <xf numFmtId="0" fontId="15" fillId="0" borderId="1" xfId="4" applyFont="1" applyFill="1" applyBorder="1" applyAlignment="1">
      <alignment horizontal="center" vertical="center"/>
    </xf>
    <xf numFmtId="0" fontId="15" fillId="0" borderId="1" xfId="4" applyFont="1" applyFill="1" applyBorder="1" applyAlignment="1">
      <alignment vertical="center"/>
    </xf>
    <xf numFmtId="0" fontId="17" fillId="0" borderId="1" xfId="4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right" wrapText="1"/>
    </xf>
    <xf numFmtId="0" fontId="8" fillId="0" borderId="0" xfId="0" applyFont="1"/>
    <xf numFmtId="164" fontId="15" fillId="0" borderId="0" xfId="4" applyNumberFormat="1" applyFont="1" applyFill="1" applyBorder="1" applyAlignment="1">
      <alignment vertical="center"/>
    </xf>
    <xf numFmtId="0" fontId="17" fillId="0" borderId="0" xfId="4" applyFont="1" applyFill="1" applyBorder="1" applyAlignment="1">
      <alignment horizontal="center" vertical="center"/>
    </xf>
    <xf numFmtId="0" fontId="17" fillId="0" borderId="0" xfId="4" applyFont="1" applyFill="1" applyBorder="1" applyAlignment="1">
      <alignment vertical="center"/>
    </xf>
    <xf numFmtId="164" fontId="9" fillId="0" borderId="0" xfId="0" applyNumberFormat="1" applyFont="1" applyAlignment="1">
      <alignment horizontal="right" wrapText="1"/>
    </xf>
    <xf numFmtId="0" fontId="17" fillId="0" borderId="0" xfId="4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horizontal="center"/>
    </xf>
    <xf numFmtId="164" fontId="4" fillId="0" borderId="0" xfId="0" applyNumberFormat="1" applyFont="1" applyAlignment="1">
      <alignment horizontal="right" vertical="center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vertical="center" wrapText="1"/>
    </xf>
    <xf numFmtId="0" fontId="9" fillId="0" borderId="1" xfId="6" applyFont="1" applyBorder="1" applyAlignment="1">
      <alignment horizontal="center" vertical="center" wrapText="1"/>
    </xf>
    <xf numFmtId="3" fontId="9" fillId="0" borderId="1" xfId="6" applyNumberFormat="1" applyFont="1" applyBorder="1" applyAlignment="1">
      <alignment vertical="center" wrapText="1"/>
    </xf>
    <xf numFmtId="0" fontId="9" fillId="0" borderId="0" xfId="6" applyFont="1" applyAlignment="1">
      <alignment horizontal="center" vertical="center" wrapText="1"/>
    </xf>
    <xf numFmtId="0" fontId="9" fillId="0" borderId="0" xfId="6" applyFont="1" applyAlignment="1">
      <alignment vertical="center" wrapText="1"/>
    </xf>
    <xf numFmtId="0" fontId="10" fillId="0" borderId="0" xfId="6" applyFont="1" applyAlignment="1">
      <alignment horizontal="center" vertical="center" wrapText="1"/>
    </xf>
    <xf numFmtId="3" fontId="9" fillId="0" borderId="0" xfId="6" applyNumberFormat="1" applyFont="1" applyAlignment="1">
      <alignment vertical="center" wrapText="1"/>
    </xf>
    <xf numFmtId="0" fontId="8" fillId="0" borderId="0" xfId="6" applyFont="1" applyAlignment="1">
      <alignment horizontal="center" vertical="center" wrapText="1"/>
    </xf>
    <xf numFmtId="49" fontId="8" fillId="0" borderId="11" xfId="6" applyNumberFormat="1" applyFont="1" applyBorder="1" applyAlignment="1">
      <alignment horizontal="center" vertical="center" wrapText="1"/>
    </xf>
    <xf numFmtId="0" fontId="8" fillId="3" borderId="11" xfId="6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7" fillId="0" borderId="0" xfId="7" applyFont="1"/>
    <xf numFmtId="0" fontId="8" fillId="0" borderId="2" xfId="0" applyFont="1" applyBorder="1" applyAlignment="1">
      <alignment vertical="top"/>
    </xf>
    <xf numFmtId="0" fontId="8" fillId="0" borderId="2" xfId="0" applyFont="1" applyBorder="1"/>
    <xf numFmtId="0" fontId="10" fillId="0" borderId="1" xfId="0" applyFont="1" applyBorder="1" applyAlignment="1">
      <alignment horizontal="left" vertic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16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top" wrapText="1"/>
    </xf>
    <xf numFmtId="14" fontId="9" fillId="0" borderId="0" xfId="0" applyNumberFormat="1" applyFont="1" applyAlignment="1">
      <alignment horizont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 wrapText="1"/>
    </xf>
    <xf numFmtId="10" fontId="8" fillId="0" borderId="0" xfId="3" applyNumberFormat="1" applyFont="1" applyFill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 wrapText="1"/>
    </xf>
    <xf numFmtId="3" fontId="8" fillId="0" borderId="1" xfId="6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3" borderId="1" xfId="1" applyNumberFormat="1" applyFont="1" applyFill="1" applyBorder="1" applyAlignment="1">
      <alignment horizontal="center"/>
    </xf>
    <xf numFmtId="0" fontId="14" fillId="0" borderId="1" xfId="5" applyNumberFormat="1" applyFont="1" applyFill="1" applyBorder="1" applyAlignment="1">
      <alignment horizontal="center"/>
    </xf>
    <xf numFmtId="0" fontId="7" fillId="3" borderId="1" xfId="1" applyNumberFormat="1" applyFont="1" applyFill="1" applyBorder="1" applyAlignment="1">
      <alignment horizontal="center" vertical="center"/>
    </xf>
    <xf numFmtId="49" fontId="7" fillId="0" borderId="11" xfId="6" applyNumberFormat="1" applyFont="1" applyBorder="1" applyAlignment="1">
      <alignment horizontal="center" vertical="center" wrapText="1"/>
    </xf>
    <xf numFmtId="49" fontId="7" fillId="0" borderId="1" xfId="6" applyNumberFormat="1" applyFont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right" vertical="center" wrapText="1"/>
    </xf>
    <xf numFmtId="2" fontId="9" fillId="0" borderId="1" xfId="0" applyNumberFormat="1" applyFont="1" applyBorder="1" applyAlignment="1">
      <alignment horizontal="right" vertical="center" wrapText="1"/>
    </xf>
    <xf numFmtId="2" fontId="17" fillId="0" borderId="1" xfId="4" applyNumberFormat="1" applyFont="1" applyFill="1" applyBorder="1" applyAlignment="1">
      <alignment vertical="center"/>
    </xf>
    <xf numFmtId="10" fontId="17" fillId="0" borderId="1" xfId="4" applyNumberFormat="1" applyFont="1" applyFill="1" applyBorder="1" applyAlignment="1">
      <alignment vertical="center"/>
    </xf>
    <xf numFmtId="2" fontId="15" fillId="3" borderId="1" xfId="4" applyNumberFormat="1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right" vertical="center" wrapText="1"/>
    </xf>
    <xf numFmtId="2" fontId="15" fillId="3" borderId="1" xfId="4" applyNumberFormat="1" applyFont="1" applyFill="1" applyBorder="1" applyAlignment="1">
      <alignment vertical="center"/>
    </xf>
    <xf numFmtId="2" fontId="10" fillId="0" borderId="1" xfId="6" applyNumberFormat="1" applyFont="1" applyBorder="1" applyAlignment="1">
      <alignment horizontal="center" vertical="center" wrapText="1"/>
    </xf>
    <xf numFmtId="2" fontId="8" fillId="3" borderId="1" xfId="0" applyNumberFormat="1" applyFont="1" applyFill="1" applyBorder="1"/>
    <xf numFmtId="2" fontId="9" fillId="0" borderId="0" xfId="0" applyNumberFormat="1" applyFont="1"/>
    <xf numFmtId="2" fontId="9" fillId="3" borderId="1" xfId="0" applyNumberFormat="1" applyFont="1" applyFill="1" applyBorder="1" applyAlignment="1">
      <alignment horizontal="right" vertical="center" wrapText="1"/>
    </xf>
    <xf numFmtId="2" fontId="4" fillId="0" borderId="0" xfId="0" applyNumberFormat="1" applyFont="1" applyAlignment="1">
      <alignment vertical="center" wrapText="1"/>
    </xf>
    <xf numFmtId="2" fontId="8" fillId="3" borderId="1" xfId="0" applyNumberFormat="1" applyFont="1" applyFill="1" applyBorder="1" applyAlignment="1">
      <alignment horizontal="right" vertical="top" wrapText="1"/>
    </xf>
    <xf numFmtId="2" fontId="4" fillId="0" borderId="0" xfId="0" applyNumberFormat="1" applyFont="1" applyAlignment="1">
      <alignment vertical="center"/>
    </xf>
    <xf numFmtId="2" fontId="19" fillId="3" borderId="1" xfId="7" applyNumberFormat="1" applyFont="1" applyFill="1" applyBorder="1" applyAlignment="1">
      <alignment horizontal="right" vertical="center" wrapText="1"/>
    </xf>
    <xf numFmtId="2" fontId="4" fillId="0" borderId="1" xfId="0" applyNumberFormat="1" applyFont="1" applyBorder="1"/>
    <xf numFmtId="2" fontId="5" fillId="3" borderId="1" xfId="0" applyNumberFormat="1" applyFont="1" applyFill="1" applyBorder="1"/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10" fontId="8" fillId="3" borderId="1" xfId="3" applyNumberFormat="1" applyFont="1" applyFill="1" applyBorder="1" applyAlignment="1">
      <alignment horizontal="right" vertical="center" wrapText="1"/>
    </xf>
  </cellXfs>
  <cellStyles count="8">
    <cellStyle name="Akcent 5" xfId="5" builtinId="45"/>
    <cellStyle name="Nagłówek 3" xfId="4" builtinId="18"/>
    <cellStyle name="Normalny" xfId="0" builtinId="0"/>
    <cellStyle name="Normalny 3" xfId="6" xr:uid="{00000000-0005-0000-0000-000003000000}"/>
    <cellStyle name="Normalny_Wzór projekcji - po poprawkach" xfId="1" xr:uid="{00000000-0005-0000-0000-000004000000}"/>
    <cellStyle name="Normalny_Zeszyt2" xfId="7" xr:uid="{00000000-0005-0000-0000-000005000000}"/>
    <cellStyle name="Procentowy" xfId="3" builtinId="5"/>
    <cellStyle name="Procentowy 2" xfId="2" xr:uid="{00000000-0005-0000-0000-000007000000}"/>
  </cellStyles>
  <dxfs count="6">
    <dxf>
      <fill>
        <patternFill>
          <bgColor rgb="FFFFC7CE"/>
        </patternFill>
      </fill>
    </dxf>
    <dxf>
      <fill>
        <patternFill>
          <bgColor rgb="FFD1F1FF"/>
        </patternFill>
      </fill>
    </dxf>
    <dxf>
      <fill>
        <patternFill>
          <bgColor rgb="FFFFC7CE"/>
        </patternFill>
      </fill>
    </dxf>
    <dxf>
      <fill>
        <patternFill>
          <bgColor rgb="FFD1F1FF"/>
        </patternFill>
      </fill>
    </dxf>
    <dxf>
      <fill>
        <patternFill>
          <bgColor rgb="FFFFC7CE"/>
        </patternFill>
      </fill>
    </dxf>
    <dxf>
      <fill>
        <patternFill>
          <bgColor rgb="FFD1F1FF"/>
        </patternFill>
      </fill>
    </dxf>
  </dxfs>
  <tableStyles count="0" defaultTableStyle="TableStyleMedium2" defaultPivotStyle="PivotStyleLight16"/>
  <colors>
    <mruColors>
      <color rgb="FFD1F1FF"/>
      <color rgb="FFABE5FF"/>
      <color rgb="FFE7F0F9"/>
      <color rgb="FF61CEFF"/>
      <color rgb="FF009ADE"/>
      <color rgb="FFBDD6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0</xdr:row>
      <xdr:rowOff>114300</xdr:rowOff>
    </xdr:from>
    <xdr:to>
      <xdr:col>16</xdr:col>
      <xdr:colOff>695325</xdr:colOff>
      <xdr:row>4</xdr:row>
      <xdr:rowOff>76200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610100" y="114300"/>
          <a:ext cx="10725150" cy="581025"/>
        </a:xfrm>
        <a:prstGeom prst="rect">
          <a:avLst/>
        </a:prstGeom>
        <a:solidFill>
          <a:schemeClr val="lt1"/>
        </a:solidFill>
        <a:ln w="2857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 pierwszej</a:t>
          </a:r>
          <a:r>
            <a:rPr lang="pl-P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kolejności należy zdefiniować rok bazowy i okres odniesienia (w tym odpowiednio dostosować tabele). Okres odniesienia powinien zostać wyznaczony zgodnie z definicją zawartą w założeniach do analizy w Instrukcji do sporządzenia Studium Wykonalności</a:t>
          </a:r>
          <a:endParaRPr lang="pl-PL">
            <a:effectLst/>
          </a:endParaRPr>
        </a:p>
        <a:p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104"/>
  <sheetViews>
    <sheetView showGridLines="0" topLeftCell="A60" zoomScale="120" zoomScaleNormal="120" workbookViewId="0">
      <pane xSplit="2" topLeftCell="C1" activePane="topRight" state="frozen"/>
      <selection pane="topRight" activeCell="I36" sqref="I36"/>
    </sheetView>
  </sheetViews>
  <sheetFormatPr defaultColWidth="0" defaultRowHeight="12"/>
  <cols>
    <col min="1" max="1" width="4.28515625" style="2" customWidth="1"/>
    <col min="2" max="2" width="51.28515625" style="2" customWidth="1"/>
    <col min="3" max="37" width="11.7109375" style="2" customWidth="1"/>
    <col min="38" max="16383" width="9.140625" style="2" hidden="1"/>
    <col min="16384" max="16384" width="12.7109375" style="2" hidden="1"/>
  </cols>
  <sheetData>
    <row r="1" spans="1:36" ht="12.75">
      <c r="A1" s="5" t="s">
        <v>10</v>
      </c>
      <c r="B1" s="6"/>
    </row>
    <row r="2" spans="1:36">
      <c r="A2" s="10" t="s">
        <v>11</v>
      </c>
      <c r="B2" s="4" t="s">
        <v>55</v>
      </c>
      <c r="C2" s="9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</row>
    <row r="3" spans="1:36">
      <c r="A3" s="10" t="s">
        <v>13</v>
      </c>
      <c r="B3" s="4" t="s">
        <v>34</v>
      </c>
      <c r="C3" s="9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</row>
    <row r="4" spans="1:36">
      <c r="A4" s="10" t="s">
        <v>15</v>
      </c>
      <c r="B4" s="4" t="s">
        <v>53</v>
      </c>
      <c r="C4" s="24">
        <v>0.04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</row>
    <row r="5" spans="1:36">
      <c r="A5" s="10" t="s">
        <v>16</v>
      </c>
      <c r="B5" s="4" t="s">
        <v>54</v>
      </c>
      <c r="C5" s="24">
        <v>0.03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</row>
    <row r="6" spans="1:36" ht="12.75">
      <c r="A6" s="5" t="s">
        <v>33</v>
      </c>
      <c r="B6" s="3"/>
      <c r="C6" s="16" t="str">
        <f>IF(C2="","",C2)</f>
        <v/>
      </c>
      <c r="D6" s="16" t="str">
        <f>IF(C6="","",IF(C6-$C6&gt;=SUM($C$3)-1,"",C6+1))</f>
        <v/>
      </c>
      <c r="E6" s="16" t="str">
        <f t="shared" ref="E6:Q6" si="0">IF(D6="","",IF(D6-$C6&gt;=SUM($C$3)-1,"",D6+1))</f>
        <v/>
      </c>
      <c r="F6" s="16" t="str">
        <f t="shared" si="0"/>
        <v/>
      </c>
      <c r="G6" s="16" t="str">
        <f t="shared" si="0"/>
        <v/>
      </c>
      <c r="H6" s="16" t="str">
        <f t="shared" si="0"/>
        <v/>
      </c>
      <c r="I6" s="16" t="str">
        <f t="shared" si="0"/>
        <v/>
      </c>
      <c r="J6" s="16" t="str">
        <f t="shared" si="0"/>
        <v/>
      </c>
      <c r="K6" s="16" t="str">
        <f t="shared" si="0"/>
        <v/>
      </c>
      <c r="L6" s="16" t="str">
        <f t="shared" si="0"/>
        <v/>
      </c>
      <c r="M6" s="16" t="str">
        <f t="shared" si="0"/>
        <v/>
      </c>
      <c r="N6" s="16" t="str">
        <f t="shared" si="0"/>
        <v/>
      </c>
      <c r="O6" s="16" t="str">
        <f t="shared" si="0"/>
        <v/>
      </c>
      <c r="P6" s="16" t="str">
        <f t="shared" si="0"/>
        <v/>
      </c>
      <c r="Q6" s="16" t="str">
        <f t="shared" si="0"/>
        <v/>
      </c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>
      <c r="A7" s="10" t="s">
        <v>18</v>
      </c>
      <c r="B7" s="3" t="s">
        <v>56</v>
      </c>
      <c r="C7" s="16">
        <v>0</v>
      </c>
      <c r="D7" s="16">
        <f>C7+1</f>
        <v>1</v>
      </c>
      <c r="E7" s="16">
        <f t="shared" ref="E7:Q7" si="1">D7+1</f>
        <v>2</v>
      </c>
      <c r="F7" s="16">
        <f t="shared" si="1"/>
        <v>3</v>
      </c>
      <c r="G7" s="16">
        <f t="shared" si="1"/>
        <v>4</v>
      </c>
      <c r="H7" s="16">
        <f t="shared" si="1"/>
        <v>5</v>
      </c>
      <c r="I7" s="16">
        <f t="shared" si="1"/>
        <v>6</v>
      </c>
      <c r="J7" s="16">
        <f t="shared" si="1"/>
        <v>7</v>
      </c>
      <c r="K7" s="16">
        <f t="shared" si="1"/>
        <v>8</v>
      </c>
      <c r="L7" s="16">
        <f t="shared" si="1"/>
        <v>9</v>
      </c>
      <c r="M7" s="16">
        <f t="shared" si="1"/>
        <v>10</v>
      </c>
      <c r="N7" s="16">
        <f t="shared" si="1"/>
        <v>11</v>
      </c>
      <c r="O7" s="16">
        <f t="shared" si="1"/>
        <v>12</v>
      </c>
      <c r="P7" s="16">
        <f t="shared" si="1"/>
        <v>13</v>
      </c>
      <c r="Q7" s="16">
        <f t="shared" si="1"/>
        <v>14</v>
      </c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</row>
    <row r="8" spans="1:36">
      <c r="A8" s="10" t="s">
        <v>19</v>
      </c>
      <c r="B8" s="3" t="s">
        <v>57</v>
      </c>
      <c r="C8" s="25" t="str">
        <f>IF(C$6="","",1/(1+$C$4)^C7)</f>
        <v/>
      </c>
      <c r="D8" s="25" t="str">
        <f t="shared" ref="D8" si="2">IF(D$6="","",1/(1+$C$4)^D7)</f>
        <v/>
      </c>
      <c r="E8" s="25" t="str">
        <f t="shared" ref="E8" si="3">IF(E$6="","",1/(1+$C$4)^E7)</f>
        <v/>
      </c>
      <c r="F8" s="25" t="str">
        <f t="shared" ref="F8" si="4">IF(F$6="","",1/(1+$C$4)^F7)</f>
        <v/>
      </c>
      <c r="G8" s="25" t="str">
        <f t="shared" ref="G8" si="5">IF(G$6="","",1/(1+$C$4)^G7)</f>
        <v/>
      </c>
      <c r="H8" s="25" t="str">
        <f t="shared" ref="H8" si="6">IF(H$6="","",1/(1+$C$4)^H7)</f>
        <v/>
      </c>
      <c r="I8" s="25" t="str">
        <f t="shared" ref="I8" si="7">IF(I$6="","",1/(1+$C$4)^I7)</f>
        <v/>
      </c>
      <c r="J8" s="25" t="str">
        <f t="shared" ref="J8" si="8">IF(J$6="","",1/(1+$C$4)^J7)</f>
        <v/>
      </c>
      <c r="K8" s="25" t="str">
        <f t="shared" ref="K8" si="9">IF(K$6="","",1/(1+$C$4)^K7)</f>
        <v/>
      </c>
      <c r="L8" s="25" t="str">
        <f t="shared" ref="L8" si="10">IF(L$6="","",1/(1+$C$4)^L7)</f>
        <v/>
      </c>
      <c r="M8" s="25" t="str">
        <f t="shared" ref="M8" si="11">IF(M$6="","",1/(1+$C$4)^M7)</f>
        <v/>
      </c>
      <c r="N8" s="25" t="str">
        <f t="shared" ref="N8" si="12">IF(N$6="","",1/(1+$C$4)^N7)</f>
        <v/>
      </c>
      <c r="O8" s="25" t="str">
        <f t="shared" ref="O8" si="13">IF(O$6="","",1/(1+$C$4)^O7)</f>
        <v/>
      </c>
      <c r="P8" s="25" t="str">
        <f t="shared" ref="P8" si="14">IF(P$6="","",1/(1+$C$4)^P7)</f>
        <v/>
      </c>
      <c r="Q8" s="25" t="str">
        <f t="shared" ref="Q8" si="15">IF(Q$6="","",1/(1+$C$4)^Q7)</f>
        <v/>
      </c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</row>
    <row r="9" spans="1:36">
      <c r="A9" s="10" t="s">
        <v>47</v>
      </c>
      <c r="B9" s="3" t="s">
        <v>58</v>
      </c>
      <c r="C9" s="25" t="str">
        <f>IF(C$6="","",1/(1+$C$5)^C7)</f>
        <v/>
      </c>
      <c r="D9" s="25" t="str">
        <f t="shared" ref="D9:Q9" si="16">IF(D$6="","",1/(1+$C$5)^D7)</f>
        <v/>
      </c>
      <c r="E9" s="25" t="str">
        <f t="shared" si="16"/>
        <v/>
      </c>
      <c r="F9" s="25" t="str">
        <f t="shared" si="16"/>
        <v/>
      </c>
      <c r="G9" s="25" t="str">
        <f t="shared" si="16"/>
        <v/>
      </c>
      <c r="H9" s="25" t="str">
        <f t="shared" si="16"/>
        <v/>
      </c>
      <c r="I9" s="25" t="str">
        <f t="shared" si="16"/>
        <v/>
      </c>
      <c r="J9" s="25" t="str">
        <f t="shared" si="16"/>
        <v/>
      </c>
      <c r="K9" s="25" t="str">
        <f t="shared" si="16"/>
        <v/>
      </c>
      <c r="L9" s="25" t="str">
        <f t="shared" si="16"/>
        <v/>
      </c>
      <c r="M9" s="25" t="str">
        <f t="shared" si="16"/>
        <v/>
      </c>
      <c r="N9" s="25" t="str">
        <f t="shared" si="16"/>
        <v/>
      </c>
      <c r="O9" s="25" t="str">
        <f t="shared" si="16"/>
        <v/>
      </c>
      <c r="P9" s="25" t="str">
        <f t="shared" si="16"/>
        <v/>
      </c>
      <c r="Q9" s="25" t="str">
        <f t="shared" si="16"/>
        <v/>
      </c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</row>
    <row r="10" spans="1:36">
      <c r="A10" s="10" t="s">
        <v>48</v>
      </c>
      <c r="B10" s="3" t="s">
        <v>12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</row>
    <row r="11" spans="1:36">
      <c r="A11" s="10" t="s">
        <v>49</v>
      </c>
      <c r="B11" s="3" t="s">
        <v>14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</row>
    <row r="12" spans="1:36">
      <c r="A12" s="10" t="s">
        <v>50</v>
      </c>
      <c r="B12" s="3" t="s">
        <v>17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</row>
    <row r="13" spans="1:36">
      <c r="A13" s="10" t="s">
        <v>51</v>
      </c>
      <c r="B13" s="3" t="s">
        <v>20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</row>
    <row r="14" spans="1:36">
      <c r="A14" s="10" t="s">
        <v>52</v>
      </c>
      <c r="B14" s="11" t="s">
        <v>21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>
      <c r="A15" s="19"/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ht="12.75">
      <c r="A16" s="5" t="s">
        <v>127</v>
      </c>
      <c r="B16" s="5"/>
      <c r="C16" s="6"/>
      <c r="D16" s="6"/>
      <c r="E16" s="6"/>
      <c r="F16" s="14"/>
    </row>
    <row r="17" spans="1:6" ht="12.75">
      <c r="A17" s="111" t="s">
        <v>0</v>
      </c>
      <c r="B17" s="111" t="s">
        <v>1</v>
      </c>
      <c r="C17" s="112" t="str">
        <f>IF(C6="","",C6)</f>
        <v/>
      </c>
      <c r="D17" s="112" t="str">
        <f>IF(D6="","",D6)</f>
        <v/>
      </c>
      <c r="E17" s="112" t="str">
        <f>IF(E6="","",E6)</f>
        <v/>
      </c>
      <c r="F17" s="112" t="s">
        <v>22</v>
      </c>
    </row>
    <row r="18" spans="1:6">
      <c r="A18" s="109" t="s">
        <v>23</v>
      </c>
      <c r="B18" s="79" t="s">
        <v>24</v>
      </c>
      <c r="C18" s="117">
        <f>C19+C26</f>
        <v>0</v>
      </c>
      <c r="D18" s="117">
        <f>D19+D26</f>
        <v>0</v>
      </c>
      <c r="E18" s="117">
        <f>E19+E26</f>
        <v>0</v>
      </c>
      <c r="F18" s="117">
        <f>F19+F26</f>
        <v>0</v>
      </c>
    </row>
    <row r="19" spans="1:6">
      <c r="A19" s="7" t="s">
        <v>94</v>
      </c>
      <c r="B19" s="79" t="s">
        <v>25</v>
      </c>
      <c r="C19" s="117">
        <f>SUM(C20:C25)</f>
        <v>0</v>
      </c>
      <c r="D19" s="117">
        <f>SUM(D20:D25)</f>
        <v>0</v>
      </c>
      <c r="E19" s="117">
        <f>SUM(E20:E25)</f>
        <v>0</v>
      </c>
      <c r="F19" s="117">
        <f>SUM(F20:F25)</f>
        <v>0</v>
      </c>
    </row>
    <row r="20" spans="1:6">
      <c r="A20" s="73" t="s">
        <v>11</v>
      </c>
      <c r="B20" s="13"/>
      <c r="C20" s="118"/>
      <c r="D20" s="118"/>
      <c r="E20" s="118"/>
      <c r="F20" s="117">
        <f>SUM(C20:E20)</f>
        <v>0</v>
      </c>
    </row>
    <row r="21" spans="1:6">
      <c r="A21" s="73"/>
      <c r="B21" s="13" t="s">
        <v>26</v>
      </c>
      <c r="C21" s="118"/>
      <c r="D21" s="118"/>
      <c r="E21" s="118"/>
      <c r="F21" s="117">
        <f>SUM(C21:E21)</f>
        <v>0</v>
      </c>
    </row>
    <row r="22" spans="1:6">
      <c r="A22" s="73" t="s">
        <v>13</v>
      </c>
      <c r="B22" s="13"/>
      <c r="C22" s="118"/>
      <c r="D22" s="118"/>
      <c r="E22" s="118"/>
      <c r="F22" s="117">
        <f t="shared" ref="F22:F43" si="17">SUM(C22:E22)</f>
        <v>0</v>
      </c>
    </row>
    <row r="23" spans="1:6">
      <c r="A23" s="73"/>
      <c r="B23" s="13" t="s">
        <v>26</v>
      </c>
      <c r="C23" s="118"/>
      <c r="D23" s="118"/>
      <c r="E23" s="118"/>
      <c r="F23" s="117">
        <f t="shared" si="17"/>
        <v>0</v>
      </c>
    </row>
    <row r="24" spans="1:6">
      <c r="A24" s="73" t="s">
        <v>15</v>
      </c>
      <c r="B24" s="13"/>
      <c r="C24" s="118"/>
      <c r="D24" s="118"/>
      <c r="E24" s="118"/>
      <c r="F24" s="117">
        <f t="shared" si="17"/>
        <v>0</v>
      </c>
    </row>
    <row r="25" spans="1:6">
      <c r="A25" s="73"/>
      <c r="B25" s="13" t="s">
        <v>26</v>
      </c>
      <c r="C25" s="118"/>
      <c r="D25" s="118"/>
      <c r="E25" s="118"/>
      <c r="F25" s="117">
        <f t="shared" si="17"/>
        <v>0</v>
      </c>
    </row>
    <row r="26" spans="1:6">
      <c r="A26" s="7" t="s">
        <v>60</v>
      </c>
      <c r="B26" s="79" t="s">
        <v>128</v>
      </c>
      <c r="C26" s="117">
        <f>SUM(C27:C32)</f>
        <v>0</v>
      </c>
      <c r="D26" s="117">
        <f>SUM(D27:D32)</f>
        <v>0</v>
      </c>
      <c r="E26" s="117">
        <f>SUM(E27:E32)</f>
        <v>0</v>
      </c>
      <c r="F26" s="117">
        <f>SUM(F27:F32)</f>
        <v>0</v>
      </c>
    </row>
    <row r="27" spans="1:6">
      <c r="A27" s="73">
        <v>1</v>
      </c>
      <c r="B27" s="13"/>
      <c r="C27" s="118"/>
      <c r="D27" s="118"/>
      <c r="E27" s="118"/>
      <c r="F27" s="117">
        <f t="shared" si="17"/>
        <v>0</v>
      </c>
    </row>
    <row r="28" spans="1:6">
      <c r="A28" s="73"/>
      <c r="B28" s="13" t="s">
        <v>26</v>
      </c>
      <c r="C28" s="118"/>
      <c r="D28" s="118"/>
      <c r="E28" s="118"/>
      <c r="F28" s="117">
        <f t="shared" si="17"/>
        <v>0</v>
      </c>
    </row>
    <row r="29" spans="1:6">
      <c r="A29" s="73" t="s">
        <v>13</v>
      </c>
      <c r="B29" s="13"/>
      <c r="C29" s="118"/>
      <c r="D29" s="118"/>
      <c r="E29" s="118"/>
      <c r="F29" s="117">
        <f t="shared" si="17"/>
        <v>0</v>
      </c>
    </row>
    <row r="30" spans="1:6">
      <c r="A30" s="73"/>
      <c r="B30" s="13" t="s">
        <v>26</v>
      </c>
      <c r="C30" s="118"/>
      <c r="D30" s="118"/>
      <c r="E30" s="118"/>
      <c r="F30" s="117">
        <f t="shared" si="17"/>
        <v>0</v>
      </c>
    </row>
    <row r="31" spans="1:6">
      <c r="A31" s="73" t="s">
        <v>15</v>
      </c>
      <c r="B31" s="13"/>
      <c r="C31" s="118"/>
      <c r="D31" s="118"/>
      <c r="E31" s="118"/>
      <c r="F31" s="117">
        <f t="shared" si="17"/>
        <v>0</v>
      </c>
    </row>
    <row r="32" spans="1:6">
      <c r="A32" s="73"/>
      <c r="B32" s="13" t="s">
        <v>26</v>
      </c>
      <c r="C32" s="118"/>
      <c r="D32" s="118"/>
      <c r="E32" s="118"/>
      <c r="F32" s="117">
        <f t="shared" si="17"/>
        <v>0</v>
      </c>
    </row>
    <row r="33" spans="1:17">
      <c r="A33" s="109" t="s">
        <v>27</v>
      </c>
      <c r="B33" s="79" t="s">
        <v>28</v>
      </c>
      <c r="C33" s="117">
        <f>C34+C39</f>
        <v>0</v>
      </c>
      <c r="D33" s="117">
        <f>D34+D39</f>
        <v>0</v>
      </c>
      <c r="E33" s="117">
        <f>E34+E39</f>
        <v>0</v>
      </c>
      <c r="F33" s="117">
        <f>F34+F39</f>
        <v>0</v>
      </c>
    </row>
    <row r="34" spans="1:17">
      <c r="A34" s="7" t="s">
        <v>61</v>
      </c>
      <c r="B34" s="79" t="s">
        <v>29</v>
      </c>
      <c r="C34" s="117">
        <f>SUM(C35:C38)</f>
        <v>0</v>
      </c>
      <c r="D34" s="117">
        <f>SUM(D35:D38)</f>
        <v>0</v>
      </c>
      <c r="E34" s="117">
        <f>SUM(E35:E38)</f>
        <v>0</v>
      </c>
      <c r="F34" s="117">
        <f>SUM(F35:F38)</f>
        <v>0</v>
      </c>
    </row>
    <row r="35" spans="1:17">
      <c r="A35" s="73" t="s">
        <v>11</v>
      </c>
      <c r="B35" s="13"/>
      <c r="C35" s="118"/>
      <c r="D35" s="118"/>
      <c r="E35" s="118"/>
      <c r="F35" s="117">
        <f t="shared" si="17"/>
        <v>0</v>
      </c>
    </row>
    <row r="36" spans="1:17">
      <c r="A36" s="73"/>
      <c r="B36" s="13" t="s">
        <v>26</v>
      </c>
      <c r="C36" s="118"/>
      <c r="D36" s="118"/>
      <c r="E36" s="118"/>
      <c r="F36" s="117">
        <f t="shared" si="17"/>
        <v>0</v>
      </c>
    </row>
    <row r="37" spans="1:17">
      <c r="A37" s="73" t="s">
        <v>13</v>
      </c>
      <c r="B37" s="13"/>
      <c r="C37" s="118"/>
      <c r="D37" s="118"/>
      <c r="E37" s="118"/>
      <c r="F37" s="117">
        <f t="shared" si="17"/>
        <v>0</v>
      </c>
    </row>
    <row r="38" spans="1:17">
      <c r="A38" s="73"/>
      <c r="B38" s="13" t="s">
        <v>26</v>
      </c>
      <c r="C38" s="118"/>
      <c r="D38" s="118"/>
      <c r="E38" s="118"/>
      <c r="F38" s="117">
        <f t="shared" si="17"/>
        <v>0</v>
      </c>
    </row>
    <row r="39" spans="1:17">
      <c r="A39" s="7" t="s">
        <v>62</v>
      </c>
      <c r="B39" s="79" t="s">
        <v>30</v>
      </c>
      <c r="C39" s="117">
        <f>SUM(C40:C43)</f>
        <v>0</v>
      </c>
      <c r="D39" s="117">
        <f>SUM(D40:D43)</f>
        <v>0</v>
      </c>
      <c r="E39" s="117">
        <f>SUM(E40:E43)</f>
        <v>0</v>
      </c>
      <c r="F39" s="117">
        <f>SUM(F40:F43)</f>
        <v>0</v>
      </c>
    </row>
    <row r="40" spans="1:17">
      <c r="A40" s="73" t="s">
        <v>11</v>
      </c>
      <c r="B40" s="13"/>
      <c r="C40" s="118"/>
      <c r="D40" s="118"/>
      <c r="E40" s="118"/>
      <c r="F40" s="117">
        <f t="shared" si="17"/>
        <v>0</v>
      </c>
    </row>
    <row r="41" spans="1:17">
      <c r="A41" s="73"/>
      <c r="B41" s="13" t="s">
        <v>26</v>
      </c>
      <c r="C41" s="118"/>
      <c r="D41" s="118"/>
      <c r="E41" s="118"/>
      <c r="F41" s="117">
        <f t="shared" si="17"/>
        <v>0</v>
      </c>
    </row>
    <row r="42" spans="1:17">
      <c r="A42" s="73" t="s">
        <v>13</v>
      </c>
      <c r="B42" s="13"/>
      <c r="C42" s="118"/>
      <c r="D42" s="118"/>
      <c r="E42" s="118"/>
      <c r="F42" s="117">
        <f t="shared" si="17"/>
        <v>0</v>
      </c>
    </row>
    <row r="43" spans="1:17">
      <c r="A43" s="73"/>
      <c r="B43" s="13" t="s">
        <v>26</v>
      </c>
      <c r="C43" s="118"/>
      <c r="D43" s="118"/>
      <c r="E43" s="118"/>
      <c r="F43" s="117">
        <f t="shared" si="17"/>
        <v>0</v>
      </c>
    </row>
    <row r="44" spans="1:17">
      <c r="A44" s="7" t="s">
        <v>63</v>
      </c>
      <c r="B44" s="79" t="s">
        <v>129</v>
      </c>
      <c r="C44" s="117">
        <f>C19+C34</f>
        <v>0</v>
      </c>
      <c r="D44" s="117">
        <f>D19+D34</f>
        <v>0</v>
      </c>
      <c r="E44" s="117">
        <f>E19+E34</f>
        <v>0</v>
      </c>
      <c r="F44" s="117">
        <f>F19+F34</f>
        <v>0</v>
      </c>
    </row>
    <row r="45" spans="1:17">
      <c r="A45" s="7" t="s">
        <v>70</v>
      </c>
      <c r="B45" s="12" t="s">
        <v>130</v>
      </c>
      <c r="C45" s="117">
        <f>C26+C39</f>
        <v>0</v>
      </c>
      <c r="D45" s="117">
        <f>D26+D39</f>
        <v>0</v>
      </c>
      <c r="E45" s="117">
        <f>E26+E39</f>
        <v>0</v>
      </c>
      <c r="F45" s="117">
        <f>F26+F39</f>
        <v>0</v>
      </c>
    </row>
    <row r="46" spans="1:17">
      <c r="A46" s="110" t="s">
        <v>31</v>
      </c>
      <c r="B46" s="12" t="s">
        <v>32</v>
      </c>
      <c r="C46" s="117">
        <f>C44+C45</f>
        <v>0</v>
      </c>
      <c r="D46" s="117">
        <f>D44+D45</f>
        <v>0</v>
      </c>
      <c r="E46" s="117">
        <f>E44+E45</f>
        <v>0</v>
      </c>
      <c r="F46" s="117">
        <f>F44+F45</f>
        <v>0</v>
      </c>
    </row>
    <row r="48" spans="1:17" ht="15">
      <c r="A48" s="5" t="s">
        <v>35</v>
      </c>
      <c r="B48" s="5"/>
      <c r="C48" s="5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36" ht="12.75">
      <c r="A49" s="113" t="s">
        <v>0</v>
      </c>
      <c r="B49" s="111" t="s">
        <v>1</v>
      </c>
      <c r="C49" s="112" t="str">
        <f t="shared" ref="C49:Q49" si="18">IF(C6="","",C6)</f>
        <v/>
      </c>
      <c r="D49" s="112" t="str">
        <f t="shared" si="18"/>
        <v/>
      </c>
      <c r="E49" s="112" t="str">
        <f t="shared" si="18"/>
        <v/>
      </c>
      <c r="F49" s="112" t="str">
        <f t="shared" si="18"/>
        <v/>
      </c>
      <c r="G49" s="112" t="str">
        <f t="shared" si="18"/>
        <v/>
      </c>
      <c r="H49" s="112" t="str">
        <f t="shared" si="18"/>
        <v/>
      </c>
      <c r="I49" s="112" t="str">
        <f t="shared" si="18"/>
        <v/>
      </c>
      <c r="J49" s="112" t="str">
        <f t="shared" si="18"/>
        <v/>
      </c>
      <c r="K49" s="112" t="str">
        <f t="shared" si="18"/>
        <v/>
      </c>
      <c r="L49" s="112" t="str">
        <f t="shared" si="18"/>
        <v/>
      </c>
      <c r="M49" s="112" t="str">
        <f t="shared" si="18"/>
        <v/>
      </c>
      <c r="N49" s="112" t="str">
        <f t="shared" si="18"/>
        <v/>
      </c>
      <c r="O49" s="112" t="str">
        <f t="shared" si="18"/>
        <v/>
      </c>
      <c r="P49" s="112" t="str">
        <f t="shared" si="18"/>
        <v/>
      </c>
      <c r="Q49" s="112" t="str">
        <f t="shared" si="18"/>
        <v/>
      </c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</row>
    <row r="50" spans="1:36">
      <c r="A50" s="36" t="s">
        <v>23</v>
      </c>
      <c r="B50" s="37" t="s">
        <v>36</v>
      </c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9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</row>
    <row r="51" spans="1:36">
      <c r="A51" s="40" t="s">
        <v>11</v>
      </c>
      <c r="B51" s="41" t="s">
        <v>37</v>
      </c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</row>
    <row r="52" spans="1:36">
      <c r="A52" s="40" t="s">
        <v>13</v>
      </c>
      <c r="B52" s="41" t="s">
        <v>38</v>
      </c>
      <c r="C52" s="42"/>
      <c r="D52" s="43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</row>
    <row r="53" spans="1:36">
      <c r="A53" s="40" t="s">
        <v>15</v>
      </c>
      <c r="B53" s="41" t="s">
        <v>9</v>
      </c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</row>
    <row r="54" spans="1:36">
      <c r="A54" s="40" t="s">
        <v>16</v>
      </c>
      <c r="B54" s="41" t="s">
        <v>39</v>
      </c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</row>
    <row r="55" spans="1:36">
      <c r="A55" s="36" t="s">
        <v>27</v>
      </c>
      <c r="B55" s="37" t="s">
        <v>40</v>
      </c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9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</row>
    <row r="56" spans="1:36">
      <c r="A56" s="40" t="s">
        <v>11</v>
      </c>
      <c r="B56" s="41" t="s">
        <v>37</v>
      </c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</row>
    <row r="57" spans="1:36">
      <c r="A57" s="40" t="s">
        <v>13</v>
      </c>
      <c r="B57" s="41" t="s">
        <v>38</v>
      </c>
      <c r="C57" s="42"/>
      <c r="D57" s="43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</row>
    <row r="58" spans="1:36">
      <c r="A58" s="40" t="s">
        <v>15</v>
      </c>
      <c r="B58" s="41" t="s">
        <v>9</v>
      </c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</row>
    <row r="59" spans="1:36">
      <c r="A59" s="40" t="s">
        <v>16</v>
      </c>
      <c r="B59" s="41" t="s">
        <v>39</v>
      </c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</row>
    <row r="60" spans="1:36">
      <c r="A60" s="36" t="s">
        <v>31</v>
      </c>
      <c r="B60" s="46" t="s">
        <v>41</v>
      </c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39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</row>
    <row r="61" spans="1:36">
      <c r="A61" s="40" t="s">
        <v>11</v>
      </c>
      <c r="B61" s="41" t="s">
        <v>37</v>
      </c>
      <c r="C61" s="119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</row>
    <row r="62" spans="1:36">
      <c r="A62" s="40" t="s">
        <v>13</v>
      </c>
      <c r="B62" s="41" t="s">
        <v>38</v>
      </c>
      <c r="C62" s="42"/>
      <c r="D62" s="48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50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</row>
    <row r="63" spans="1:36">
      <c r="A63" s="40" t="s">
        <v>15</v>
      </c>
      <c r="B63" s="41" t="s">
        <v>9</v>
      </c>
      <c r="C63" s="119"/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</row>
    <row r="64" spans="1:36">
      <c r="A64" s="40" t="s">
        <v>16</v>
      </c>
      <c r="B64" s="41" t="s">
        <v>39</v>
      </c>
      <c r="C64" s="119"/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</row>
    <row r="65" spans="1:36">
      <c r="A65" s="51" t="s">
        <v>42</v>
      </c>
      <c r="B65" s="52" t="s">
        <v>43</v>
      </c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</row>
    <row r="66" spans="1:36">
      <c r="A66" s="40" t="s">
        <v>11</v>
      </c>
      <c r="B66" s="41" t="s">
        <v>37</v>
      </c>
      <c r="C66" s="119"/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</row>
    <row r="67" spans="1:36">
      <c r="A67" s="40" t="s">
        <v>13</v>
      </c>
      <c r="B67" s="41" t="s">
        <v>38</v>
      </c>
      <c r="C67" s="120"/>
      <c r="D67" s="43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</row>
    <row r="68" spans="1:36">
      <c r="A68" s="40" t="s">
        <v>15</v>
      </c>
      <c r="B68" s="41" t="s">
        <v>9</v>
      </c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</row>
    <row r="69" spans="1:36">
      <c r="A69" s="40" t="s">
        <v>16</v>
      </c>
      <c r="B69" s="41" t="s">
        <v>39</v>
      </c>
      <c r="C69" s="119"/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</row>
    <row r="70" spans="1:36">
      <c r="A70" s="53" t="s">
        <v>44</v>
      </c>
      <c r="B70" s="12" t="s">
        <v>45</v>
      </c>
      <c r="C70" s="121">
        <f>C58+C63+C53+C68</f>
        <v>0</v>
      </c>
      <c r="D70" s="121">
        <f t="shared" ref="D70:Q70" si="19">D58+D63+D53+D68</f>
        <v>0</v>
      </c>
      <c r="E70" s="121">
        <f t="shared" si="19"/>
        <v>0</v>
      </c>
      <c r="F70" s="121">
        <f t="shared" si="19"/>
        <v>0</v>
      </c>
      <c r="G70" s="121">
        <f t="shared" si="19"/>
        <v>0</v>
      </c>
      <c r="H70" s="121">
        <f t="shared" si="19"/>
        <v>0</v>
      </c>
      <c r="I70" s="121">
        <f t="shared" si="19"/>
        <v>0</v>
      </c>
      <c r="J70" s="121">
        <f t="shared" si="19"/>
        <v>0</v>
      </c>
      <c r="K70" s="121">
        <f t="shared" si="19"/>
        <v>0</v>
      </c>
      <c r="L70" s="121">
        <f t="shared" si="19"/>
        <v>0</v>
      </c>
      <c r="M70" s="121">
        <f t="shared" si="19"/>
        <v>0</v>
      </c>
      <c r="N70" s="121">
        <f t="shared" si="19"/>
        <v>0</v>
      </c>
      <c r="O70" s="121">
        <f t="shared" si="19"/>
        <v>0</v>
      </c>
      <c r="P70" s="121">
        <f t="shared" si="19"/>
        <v>0</v>
      </c>
      <c r="Q70" s="121">
        <f t="shared" si="19"/>
        <v>0</v>
      </c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</row>
    <row r="72" spans="1:36" ht="12.75">
      <c r="A72" s="5" t="s">
        <v>59</v>
      </c>
      <c r="B72" s="17"/>
      <c r="C72" s="18"/>
      <c r="D72" s="18"/>
      <c r="E72" s="18"/>
      <c r="F72" s="18"/>
      <c r="G72" s="18"/>
      <c r="H72" s="18"/>
    </row>
    <row r="73" spans="1:36">
      <c r="A73" s="7" t="s">
        <v>0</v>
      </c>
      <c r="B73" s="7" t="s">
        <v>1</v>
      </c>
      <c r="C73" s="16" t="str">
        <f t="shared" ref="C73:Q73" si="20">IF(C6="","",C6)</f>
        <v/>
      </c>
      <c r="D73" s="16" t="str">
        <f t="shared" si="20"/>
        <v/>
      </c>
      <c r="E73" s="16" t="str">
        <f t="shared" si="20"/>
        <v/>
      </c>
      <c r="F73" s="16" t="str">
        <f t="shared" si="20"/>
        <v/>
      </c>
      <c r="G73" s="16" t="str">
        <f t="shared" si="20"/>
        <v/>
      </c>
      <c r="H73" s="16" t="str">
        <f t="shared" si="20"/>
        <v/>
      </c>
      <c r="I73" s="16" t="str">
        <f t="shared" si="20"/>
        <v/>
      </c>
      <c r="J73" s="16" t="str">
        <f t="shared" si="20"/>
        <v/>
      </c>
      <c r="K73" s="16" t="str">
        <f t="shared" si="20"/>
        <v/>
      </c>
      <c r="L73" s="16" t="str">
        <f t="shared" si="20"/>
        <v/>
      </c>
      <c r="M73" s="16" t="str">
        <f t="shared" si="20"/>
        <v/>
      </c>
      <c r="N73" s="16" t="str">
        <f t="shared" si="20"/>
        <v/>
      </c>
      <c r="O73" s="16" t="str">
        <f t="shared" si="20"/>
        <v/>
      </c>
      <c r="P73" s="16" t="str">
        <f t="shared" si="20"/>
        <v/>
      </c>
      <c r="Q73" s="16" t="str">
        <f t="shared" si="20"/>
        <v/>
      </c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</row>
    <row r="74" spans="1:36">
      <c r="A74" s="60" t="s">
        <v>23</v>
      </c>
      <c r="B74" s="61" t="s">
        <v>84</v>
      </c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</row>
    <row r="75" spans="1:36" ht="12.75">
      <c r="A75" s="60" t="s">
        <v>27</v>
      </c>
      <c r="B75" s="61" t="s">
        <v>85</v>
      </c>
      <c r="C75" s="123">
        <f t="shared" ref="C75:H75" si="21">SUM(C76:C83)</f>
        <v>0</v>
      </c>
      <c r="D75" s="123">
        <f t="shared" si="21"/>
        <v>0</v>
      </c>
      <c r="E75" s="123">
        <f t="shared" si="21"/>
        <v>0</v>
      </c>
      <c r="F75" s="123">
        <f t="shared" si="21"/>
        <v>0</v>
      </c>
      <c r="G75" s="123">
        <f t="shared" si="21"/>
        <v>0</v>
      </c>
      <c r="H75" s="123">
        <f t="shared" si="21"/>
        <v>0</v>
      </c>
      <c r="I75" s="123">
        <f t="shared" ref="I75:Q75" si="22">SUM(I76:I83)</f>
        <v>0</v>
      </c>
      <c r="J75" s="123">
        <f t="shared" si="22"/>
        <v>0</v>
      </c>
      <c r="K75" s="123">
        <f t="shared" si="22"/>
        <v>0</v>
      </c>
      <c r="L75" s="123">
        <f t="shared" si="22"/>
        <v>0</v>
      </c>
      <c r="M75" s="123">
        <f t="shared" si="22"/>
        <v>0</v>
      </c>
      <c r="N75" s="123">
        <f t="shared" si="22"/>
        <v>0</v>
      </c>
      <c r="O75" s="123">
        <f t="shared" si="22"/>
        <v>0</v>
      </c>
      <c r="P75" s="123">
        <f t="shared" si="22"/>
        <v>0</v>
      </c>
      <c r="Q75" s="123">
        <f t="shared" si="22"/>
        <v>0</v>
      </c>
      <c r="R75" s="66"/>
      <c r="S75" s="66"/>
      <c r="T75" s="66"/>
      <c r="U75" s="66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</row>
    <row r="76" spans="1:36">
      <c r="A76" s="62" t="s">
        <v>11</v>
      </c>
      <c r="B76" s="41" t="s">
        <v>9</v>
      </c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  <c r="AJ76" s="59"/>
    </row>
    <row r="77" spans="1:36">
      <c r="A77" s="62" t="s">
        <v>13</v>
      </c>
      <c r="B77" s="41" t="s">
        <v>2</v>
      </c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</row>
    <row r="78" spans="1:36">
      <c r="A78" s="62" t="s">
        <v>15</v>
      </c>
      <c r="B78" s="41" t="s">
        <v>3</v>
      </c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</row>
    <row r="79" spans="1:36">
      <c r="A79" s="62" t="s">
        <v>16</v>
      </c>
      <c r="B79" s="41" t="s">
        <v>4</v>
      </c>
      <c r="C79" s="118"/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</row>
    <row r="80" spans="1:36">
      <c r="A80" s="62" t="s">
        <v>18</v>
      </c>
      <c r="B80" s="41" t="s">
        <v>5</v>
      </c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</row>
    <row r="81" spans="1:36">
      <c r="A81" s="62" t="s">
        <v>19</v>
      </c>
      <c r="B81" s="41" t="s">
        <v>6</v>
      </c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</row>
    <row r="82" spans="1:36">
      <c r="A82" s="62" t="s">
        <v>47</v>
      </c>
      <c r="B82" s="41" t="s">
        <v>7</v>
      </c>
      <c r="C82" s="118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</row>
    <row r="83" spans="1:36">
      <c r="A83" s="62" t="s">
        <v>48</v>
      </c>
      <c r="B83" s="41" t="s">
        <v>8</v>
      </c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</row>
    <row r="84" spans="1:36">
      <c r="A84" s="67"/>
      <c r="B84" s="68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</row>
    <row r="85" spans="1:36" ht="12.75">
      <c r="A85" s="5" t="s">
        <v>120</v>
      </c>
    </row>
    <row r="86" spans="1:36">
      <c r="A86" s="87" t="s">
        <v>0</v>
      </c>
      <c r="B86" s="7" t="s">
        <v>1</v>
      </c>
      <c r="C86" s="88" t="str">
        <f>IF(C2="","",C2)</f>
        <v/>
      </c>
      <c r="D86" s="86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</row>
    <row r="87" spans="1:36">
      <c r="A87" s="80" t="s">
        <v>11</v>
      </c>
      <c r="B87" s="81" t="s">
        <v>80</v>
      </c>
      <c r="C87" s="124"/>
      <c r="D87" s="85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</row>
    <row r="88" spans="1:36">
      <c r="A88" s="80" t="s">
        <v>13</v>
      </c>
      <c r="B88" s="81" t="s">
        <v>81</v>
      </c>
      <c r="C88" s="124"/>
      <c r="D88" s="85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</row>
    <row r="89" spans="1:36">
      <c r="A89" s="80" t="s">
        <v>15</v>
      </c>
      <c r="B89" s="81" t="s">
        <v>82</v>
      </c>
      <c r="C89" s="124"/>
      <c r="D89" s="85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</row>
    <row r="90" spans="1:36">
      <c r="A90" s="82"/>
      <c r="B90" s="83"/>
      <c r="C90" s="84"/>
      <c r="D90" s="85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</row>
    <row r="91" spans="1:36">
      <c r="A91" s="67"/>
      <c r="B91" s="70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</row>
    <row r="92" spans="1:36">
      <c r="A92" s="63"/>
      <c r="B92" s="65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</row>
    <row r="94" spans="1:36" ht="12.75">
      <c r="A94" s="23"/>
    </row>
    <row r="95" spans="1:36">
      <c r="A95" s="22"/>
    </row>
    <row r="96" spans="1:36">
      <c r="A96" s="22"/>
    </row>
    <row r="97" spans="1:1">
      <c r="A97" s="22"/>
    </row>
    <row r="99" spans="1:1">
      <c r="A99" s="22"/>
    </row>
    <row r="100" spans="1:1">
      <c r="A100" s="22"/>
    </row>
    <row r="101" spans="1:1">
      <c r="A101" s="22"/>
    </row>
    <row r="102" spans="1:1">
      <c r="A102" s="22"/>
    </row>
    <row r="103" spans="1:1">
      <c r="A103" s="22"/>
    </row>
    <row r="104" spans="1:1">
      <c r="A104" s="22"/>
    </row>
  </sheetData>
  <dataValidations count="1">
    <dataValidation type="list" allowBlank="1" showInputMessage="1" showErrorMessage="1" sqref="C2" xr:uid="{00000000-0002-0000-0000-000000000000}">
      <formula1>"2021,2022,2023,2024,2025,2026,2027,2028,2029,2030"</formula1>
    </dataValidation>
  </dataValidations>
  <pageMargins left="0.7" right="0.7" top="0.75" bottom="0.75" header="0.3" footer="0.3"/>
  <pageSetup paperSize="9" scale="37" orientation="portrait" r:id="rId1"/>
  <rowBreaks count="1" manualBreakCount="1">
    <brk id="46" max="16383" man="1"/>
  </rowBreaks>
  <ignoredErrors>
    <ignoredError sqref="F26 F3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99"/>
  <sheetViews>
    <sheetView showGridLines="0" tabSelected="1" topLeftCell="A3" zoomScaleNormal="100" workbookViewId="0">
      <pane xSplit="2" topLeftCell="C1" activePane="topRight" state="frozen"/>
      <selection pane="topRight" activeCell="E46" sqref="E46"/>
    </sheetView>
  </sheetViews>
  <sheetFormatPr defaultColWidth="0" defaultRowHeight="12"/>
  <cols>
    <col min="1" max="1" width="5.5703125" style="2" customWidth="1"/>
    <col min="2" max="2" width="45.85546875" style="2" customWidth="1"/>
    <col min="3" max="37" width="11.7109375" style="2" customWidth="1"/>
    <col min="38" max="16384" width="11.7109375" style="2" hidden="1"/>
  </cols>
  <sheetData>
    <row r="1" spans="1:37" s="27" customFormat="1" ht="12.75">
      <c r="A1" s="17" t="s">
        <v>83</v>
      </c>
      <c r="B1" s="65"/>
      <c r="C1" s="18"/>
      <c r="D1" s="71"/>
      <c r="E1" s="71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37" s="26" customFormat="1" ht="12.75">
      <c r="A2" s="111" t="s">
        <v>0</v>
      </c>
      <c r="B2" s="111" t="s">
        <v>1</v>
      </c>
      <c r="C2" s="112" t="str">
        <f>'Dane wejściowe'!C6</f>
        <v/>
      </c>
      <c r="D2" s="112" t="str">
        <f>IF(C2="","",IF(C2-$C2&gt;=SUM('Dane wejściowe'!$C$3)-1,"",C2+1))</f>
        <v/>
      </c>
      <c r="E2" s="112" t="str">
        <f>IF(D2="","",IF(D2-$C2&gt;=SUM('Dane wejściowe'!$C$3)-1,"",D2+1))</f>
        <v/>
      </c>
      <c r="F2" s="112" t="str">
        <f>IF(E2="","",IF(E2-$C2&gt;=SUM('Dane wejściowe'!$C$3)-1,"",E2+1))</f>
        <v/>
      </c>
      <c r="G2" s="112" t="str">
        <f>IF(F2="","",IF(F2-$C2&gt;=SUM('Dane wejściowe'!$C$3)-1,"",F2+1))</f>
        <v/>
      </c>
      <c r="H2" s="112" t="str">
        <f>IF(G2="","",IF(G2-$C2&gt;=SUM('Dane wejściowe'!$C$3)-1,"",G2+1))</f>
        <v/>
      </c>
      <c r="I2" s="112" t="str">
        <f>IF(H2="","",IF(H2-$C2&gt;=SUM('Dane wejściowe'!$C$3)-1,"",H2+1))</f>
        <v/>
      </c>
      <c r="J2" s="112" t="str">
        <f>IF(I2="","",IF(I2-$C2&gt;=SUM('Dane wejściowe'!$C$3)-1,"",I2+1))</f>
        <v/>
      </c>
      <c r="K2" s="112" t="str">
        <f>IF(J2="","",IF(J2-$C2&gt;=SUM('Dane wejściowe'!$C$3)-1,"",J2+1))</f>
        <v/>
      </c>
      <c r="L2" s="112" t="str">
        <f>IF(K2="","",IF(K2-$C2&gt;=SUM('Dane wejściowe'!$C$3)-1,"",K2+1))</f>
        <v/>
      </c>
      <c r="M2" s="112" t="str">
        <f>IF(L2="","",IF(L2-$C2&gt;=SUM('Dane wejściowe'!$C$3)-1,"",L2+1))</f>
        <v/>
      </c>
      <c r="N2" s="112" t="str">
        <f>IF(M2="","",IF(M2-$C2&gt;=SUM('Dane wejściowe'!$C$3)-1,"",M2+1))</f>
        <v/>
      </c>
      <c r="O2" s="112" t="str">
        <f>IF(N2="","",IF(N2-$C2&gt;=SUM('Dane wejściowe'!$C$3)-1,"",N2+1))</f>
        <v/>
      </c>
      <c r="P2" s="112" t="str">
        <f>IF(O2="","",IF(O2-$C2&gt;=SUM('Dane wejściowe'!$C$3)-1,"",O2+1))</f>
        <v/>
      </c>
      <c r="Q2" s="112" t="str">
        <f>IF(P2="","",IF(P2-$C2&gt;=SUM('Dane wejściowe'!$C$3)-1,"",P2+1))</f>
        <v/>
      </c>
    </row>
    <row r="3" spans="1:37" s="26" customFormat="1">
      <c r="A3" s="7" t="s">
        <v>23</v>
      </c>
      <c r="B3" s="8" t="s">
        <v>65</v>
      </c>
      <c r="C3" s="117">
        <f>SUM(C4:C5)</f>
        <v>0</v>
      </c>
      <c r="D3" s="117">
        <f>SUM(D4:D5)</f>
        <v>0</v>
      </c>
      <c r="E3" s="117">
        <f t="shared" ref="E3:Q3" si="0">SUM(E4:E5)</f>
        <v>0</v>
      </c>
      <c r="F3" s="117">
        <f t="shared" si="0"/>
        <v>0</v>
      </c>
      <c r="G3" s="117">
        <f t="shared" si="0"/>
        <v>0</v>
      </c>
      <c r="H3" s="117">
        <f t="shared" si="0"/>
        <v>0</v>
      </c>
      <c r="I3" s="117">
        <f t="shared" si="0"/>
        <v>0</v>
      </c>
      <c r="J3" s="117">
        <f t="shared" si="0"/>
        <v>0</v>
      </c>
      <c r="K3" s="117">
        <f t="shared" si="0"/>
        <v>0</v>
      </c>
      <c r="L3" s="117">
        <f t="shared" si="0"/>
        <v>0</v>
      </c>
      <c r="M3" s="117">
        <f t="shared" si="0"/>
        <v>0</v>
      </c>
      <c r="N3" s="117">
        <f t="shared" si="0"/>
        <v>0</v>
      </c>
      <c r="O3" s="117">
        <f t="shared" si="0"/>
        <v>0</v>
      </c>
      <c r="P3" s="117">
        <f t="shared" si="0"/>
        <v>0</v>
      </c>
      <c r="Q3" s="117">
        <f t="shared" si="0"/>
        <v>0</v>
      </c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7" s="26" customFormat="1">
      <c r="A4" s="10" t="s">
        <v>11</v>
      </c>
      <c r="B4" s="72" t="s">
        <v>76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</row>
    <row r="5" spans="1:37" s="26" customFormat="1">
      <c r="A5" s="73" t="s">
        <v>13</v>
      </c>
      <c r="B5" s="74" t="s">
        <v>46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</row>
    <row r="6" spans="1:37" s="26" customFormat="1">
      <c r="A6" s="7" t="s">
        <v>27</v>
      </c>
      <c r="B6" s="8" t="s">
        <v>67</v>
      </c>
      <c r="C6" s="117">
        <f>SUM(C7:C10)</f>
        <v>0</v>
      </c>
      <c r="D6" s="117">
        <f t="shared" ref="D6:Q6" si="1">SUM(D7:D10)</f>
        <v>0</v>
      </c>
      <c r="E6" s="117">
        <f t="shared" si="1"/>
        <v>0</v>
      </c>
      <c r="F6" s="117">
        <f t="shared" si="1"/>
        <v>0</v>
      </c>
      <c r="G6" s="117">
        <f t="shared" si="1"/>
        <v>0</v>
      </c>
      <c r="H6" s="117">
        <f t="shared" si="1"/>
        <v>0</v>
      </c>
      <c r="I6" s="117">
        <f t="shared" si="1"/>
        <v>0</v>
      </c>
      <c r="J6" s="117">
        <f t="shared" si="1"/>
        <v>0</v>
      </c>
      <c r="K6" s="117">
        <f t="shared" si="1"/>
        <v>0</v>
      </c>
      <c r="L6" s="117">
        <f t="shared" si="1"/>
        <v>0</v>
      </c>
      <c r="M6" s="117">
        <f t="shared" si="1"/>
        <v>0</v>
      </c>
      <c r="N6" s="117">
        <f t="shared" si="1"/>
        <v>0</v>
      </c>
      <c r="O6" s="117">
        <f t="shared" si="1"/>
        <v>0</v>
      </c>
      <c r="P6" s="117">
        <f t="shared" si="1"/>
        <v>0</v>
      </c>
      <c r="Q6" s="117">
        <f t="shared" si="1"/>
        <v>0</v>
      </c>
    </row>
    <row r="7" spans="1:37" s="26" customFormat="1">
      <c r="A7" s="73" t="s">
        <v>11</v>
      </c>
      <c r="B7" s="74" t="s">
        <v>77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</row>
    <row r="8" spans="1:37" s="26" customFormat="1">
      <c r="A8" s="73" t="s">
        <v>13</v>
      </c>
      <c r="B8" s="74" t="s">
        <v>43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</row>
    <row r="9" spans="1:37" s="26" customFormat="1">
      <c r="A9" s="73" t="s">
        <v>15</v>
      </c>
      <c r="B9" s="75" t="s">
        <v>79</v>
      </c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</row>
    <row r="10" spans="1:37" s="26" customFormat="1">
      <c r="A10" s="73" t="s">
        <v>16</v>
      </c>
      <c r="B10" s="74" t="s">
        <v>116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</row>
    <row r="11" spans="1:37" s="26" customFormat="1">
      <c r="A11" s="7" t="s">
        <v>31</v>
      </c>
      <c r="B11" s="8" t="s">
        <v>92</v>
      </c>
      <c r="C11" s="117">
        <f>C3-C6</f>
        <v>0</v>
      </c>
      <c r="D11" s="117">
        <f t="shared" ref="D11:Q11" si="2">D3-D6</f>
        <v>0</v>
      </c>
      <c r="E11" s="117">
        <f t="shared" si="2"/>
        <v>0</v>
      </c>
      <c r="F11" s="117">
        <f t="shared" si="2"/>
        <v>0</v>
      </c>
      <c r="G11" s="117">
        <f t="shared" si="2"/>
        <v>0</v>
      </c>
      <c r="H11" s="117">
        <f t="shared" si="2"/>
        <v>0</v>
      </c>
      <c r="I11" s="117">
        <f t="shared" si="2"/>
        <v>0</v>
      </c>
      <c r="J11" s="117">
        <f t="shared" si="2"/>
        <v>0</v>
      </c>
      <c r="K11" s="117">
        <f t="shared" si="2"/>
        <v>0</v>
      </c>
      <c r="L11" s="117">
        <f t="shared" si="2"/>
        <v>0</v>
      </c>
      <c r="M11" s="117">
        <f t="shared" si="2"/>
        <v>0</v>
      </c>
      <c r="N11" s="117">
        <f t="shared" si="2"/>
        <v>0</v>
      </c>
      <c r="O11" s="117">
        <f t="shared" si="2"/>
        <v>0</v>
      </c>
      <c r="P11" s="117">
        <f t="shared" si="2"/>
        <v>0</v>
      </c>
      <c r="Q11" s="117">
        <f t="shared" si="2"/>
        <v>0</v>
      </c>
    </row>
    <row r="12" spans="1:37" s="26" customFormat="1">
      <c r="A12" s="7" t="s">
        <v>42</v>
      </c>
      <c r="B12" s="8" t="s">
        <v>78</v>
      </c>
      <c r="C12" s="117">
        <f>IFERROR(C11*'Dane wejściowe'!C8,0)</f>
        <v>0</v>
      </c>
      <c r="D12" s="117">
        <f>IFERROR(D11*'Dane wejściowe'!D8,0)</f>
        <v>0</v>
      </c>
      <c r="E12" s="117">
        <f>IFERROR(E11*'Dane wejściowe'!E8,0)</f>
        <v>0</v>
      </c>
      <c r="F12" s="117">
        <f>IFERROR(F11*'Dane wejściowe'!F8,0)</f>
        <v>0</v>
      </c>
      <c r="G12" s="117">
        <f>IFERROR(G11*'Dane wejściowe'!G8,0)</f>
        <v>0</v>
      </c>
      <c r="H12" s="117">
        <f>IFERROR(H11*'Dane wejściowe'!H8,0)</f>
        <v>0</v>
      </c>
      <c r="I12" s="117">
        <f>IFERROR(I11*'Dane wejściowe'!I8,0)</f>
        <v>0</v>
      </c>
      <c r="J12" s="117">
        <f>IFERROR(J11*'Dane wejściowe'!J8,0)</f>
        <v>0</v>
      </c>
      <c r="K12" s="117">
        <f>IFERROR(K11*'Dane wejściowe'!K8,0)</f>
        <v>0</v>
      </c>
      <c r="L12" s="117">
        <f>IFERROR(L11*'Dane wejściowe'!L8,0)</f>
        <v>0</v>
      </c>
      <c r="M12" s="117">
        <f>IFERROR(M11*'Dane wejściowe'!M8,0)</f>
        <v>0</v>
      </c>
      <c r="N12" s="117">
        <f>IFERROR(N11*'Dane wejściowe'!N8,0)</f>
        <v>0</v>
      </c>
      <c r="O12" s="117">
        <f>IFERROR(O11*'Dane wejściowe'!O8,0)</f>
        <v>0</v>
      </c>
      <c r="P12" s="117">
        <f>IFERROR(P11*'Dane wejściowe'!P8,0)</f>
        <v>0</v>
      </c>
      <c r="Q12" s="117">
        <f>IFERROR(Q11*'Dane wejściowe'!Q8,0)</f>
        <v>0</v>
      </c>
    </row>
    <row r="13" spans="1:37" s="26" customFormat="1">
      <c r="A13" s="76"/>
      <c r="B13" s="79" t="s">
        <v>75</v>
      </c>
      <c r="C13" s="125">
        <f>IF(SUM(C12:Q12)="","",SUM(C12:Q12))</f>
        <v>0</v>
      </c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</row>
    <row r="14" spans="1:37" s="26" customFormat="1">
      <c r="A14" s="76"/>
      <c r="B14" s="79" t="s">
        <v>64</v>
      </c>
      <c r="C14" s="136" t="str">
        <f>IFERROR(IRR(C11:Q11),"brak wyniku")</f>
        <v>brak wyniku</v>
      </c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</row>
    <row r="15" spans="1:37" s="26" customFormat="1">
      <c r="A15" s="71"/>
      <c r="B15" s="71"/>
      <c r="C15" s="77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</row>
    <row r="16" spans="1:37" s="26" customFormat="1" ht="12.75">
      <c r="A16" s="17" t="s">
        <v>131</v>
      </c>
      <c r="B16" s="65"/>
      <c r="C16" s="18"/>
      <c r="D16" s="18"/>
      <c r="E16" s="18"/>
      <c r="F16" s="18"/>
      <c r="G16" s="18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1:17" ht="12.75">
      <c r="A17" s="111" t="s">
        <v>0</v>
      </c>
      <c r="B17" s="111" t="s">
        <v>1</v>
      </c>
      <c r="C17" s="112" t="str">
        <f>'Dane wejściowe'!C6</f>
        <v/>
      </c>
      <c r="D17" s="112" t="str">
        <f>IF(C17="","",IF(C17-$C17&gt;=SUM('Dane wejściowe'!$C$3)-1,"",C17+1))</f>
        <v/>
      </c>
      <c r="E17" s="112" t="str">
        <f>IF(D17="","",IF(D17-$C17&gt;=SUM('Dane wejściowe'!$C$3)-1,"",D17+1))</f>
        <v/>
      </c>
      <c r="F17" s="112" t="str">
        <f>IF(E17="","",IF(E17-$C17&gt;=SUM('Dane wejściowe'!$C$3)-1,"",E17+1))</f>
        <v/>
      </c>
      <c r="G17" s="112" t="str">
        <f>IF(F17="","",IF(F17-$C17&gt;=SUM('Dane wejściowe'!$C$3)-1,"",F17+1))</f>
        <v/>
      </c>
      <c r="H17" s="112" t="str">
        <f>IF(G17="","",IF(G17-$C17&gt;=SUM('Dane wejściowe'!$C$3)-1,"",G17+1))</f>
        <v/>
      </c>
      <c r="I17" s="112" t="str">
        <f>IF(H17="","",IF(H17-$C17&gt;=SUM('Dane wejściowe'!$C$3)-1,"",H17+1))</f>
        <v/>
      </c>
      <c r="J17" s="112" t="str">
        <f>IF(I17="","",IF(I17-$C17&gt;=SUM('Dane wejściowe'!$C$3)-1,"",I17+1))</f>
        <v/>
      </c>
      <c r="K17" s="112" t="str">
        <f>IF(J17="","",IF(J17-$C17&gt;=SUM('Dane wejściowe'!$C$3)-1,"",J17+1))</f>
        <v/>
      </c>
      <c r="L17" s="112" t="str">
        <f>IF(K17="","",IF(K17-$C17&gt;=SUM('Dane wejściowe'!$C$3)-1,"",K17+1))</f>
        <v/>
      </c>
      <c r="M17" s="112" t="str">
        <f>IF(L17="","",IF(L17-$C17&gt;=SUM('Dane wejściowe'!$C$3)-1,"",L17+1))</f>
        <v/>
      </c>
      <c r="N17" s="112" t="str">
        <f>IF(M17="","",IF(M17-$C17&gt;=SUM('Dane wejściowe'!$C$3)-1,"",M17+1))</f>
        <v/>
      </c>
      <c r="O17" s="112" t="str">
        <f>IF(N17="","",IF(N17-$C17&gt;=SUM('Dane wejściowe'!$C$3)-1,"",N17+1))</f>
        <v/>
      </c>
      <c r="P17" s="112" t="str">
        <f>IF(O17="","",IF(O17-$C17&gt;=SUM('Dane wejściowe'!$C$3)-1,"",O17+1))</f>
        <v/>
      </c>
      <c r="Q17" s="112" t="str">
        <f>IF(P17="","",IF(P17-$C17&gt;=SUM('Dane wejściowe'!$C$3)-1,"",P17+1))</f>
        <v/>
      </c>
    </row>
    <row r="18" spans="1:17">
      <c r="A18" s="7" t="s">
        <v>23</v>
      </c>
      <c r="B18" s="79" t="s">
        <v>65</v>
      </c>
      <c r="C18" s="117">
        <f>SUM(C19:C20)</f>
        <v>0</v>
      </c>
      <c r="D18" s="117">
        <f t="shared" ref="D18:Q18" si="3">SUM(D19:D20)</f>
        <v>0</v>
      </c>
      <c r="E18" s="117">
        <f t="shared" si="3"/>
        <v>0</v>
      </c>
      <c r="F18" s="117">
        <f t="shared" si="3"/>
        <v>0</v>
      </c>
      <c r="G18" s="117">
        <f t="shared" si="3"/>
        <v>0</v>
      </c>
      <c r="H18" s="117">
        <f t="shared" si="3"/>
        <v>0</v>
      </c>
      <c r="I18" s="117">
        <f t="shared" si="3"/>
        <v>0</v>
      </c>
      <c r="J18" s="117">
        <f t="shared" si="3"/>
        <v>0</v>
      </c>
      <c r="K18" s="117">
        <f t="shared" si="3"/>
        <v>0</v>
      </c>
      <c r="L18" s="117">
        <f t="shared" si="3"/>
        <v>0</v>
      </c>
      <c r="M18" s="117">
        <f t="shared" si="3"/>
        <v>0</v>
      </c>
      <c r="N18" s="117">
        <f t="shared" si="3"/>
        <v>0</v>
      </c>
      <c r="O18" s="117">
        <f t="shared" si="3"/>
        <v>0</v>
      </c>
      <c r="P18" s="117">
        <f t="shared" si="3"/>
        <v>0</v>
      </c>
      <c r="Q18" s="117">
        <f t="shared" si="3"/>
        <v>0</v>
      </c>
    </row>
    <row r="19" spans="1:17">
      <c r="A19" s="10" t="s">
        <v>94</v>
      </c>
      <c r="B19" s="89" t="s">
        <v>76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</row>
    <row r="20" spans="1:17">
      <c r="A20" s="73" t="s">
        <v>60</v>
      </c>
      <c r="B20" s="89" t="s">
        <v>46</v>
      </c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</row>
    <row r="21" spans="1:17" s="30" customFormat="1">
      <c r="A21" s="73" t="s">
        <v>61</v>
      </c>
      <c r="B21" s="89" t="s">
        <v>96</v>
      </c>
      <c r="C21" s="127">
        <f>SUM(C22:C23)</f>
        <v>0</v>
      </c>
      <c r="D21" s="127">
        <f t="shared" ref="D21:Q21" si="4">SUM(D22:D23)</f>
        <v>0</v>
      </c>
      <c r="E21" s="127">
        <f t="shared" si="4"/>
        <v>0</v>
      </c>
      <c r="F21" s="127">
        <f t="shared" si="4"/>
        <v>0</v>
      </c>
      <c r="G21" s="127">
        <f t="shared" si="4"/>
        <v>0</v>
      </c>
      <c r="H21" s="127">
        <f t="shared" si="4"/>
        <v>0</v>
      </c>
      <c r="I21" s="127">
        <f t="shared" si="4"/>
        <v>0</v>
      </c>
      <c r="J21" s="127">
        <f t="shared" si="4"/>
        <v>0</v>
      </c>
      <c r="K21" s="127">
        <f t="shared" si="4"/>
        <v>0</v>
      </c>
      <c r="L21" s="127">
        <f t="shared" si="4"/>
        <v>0</v>
      </c>
      <c r="M21" s="127">
        <f t="shared" si="4"/>
        <v>0</v>
      </c>
      <c r="N21" s="127">
        <f t="shared" si="4"/>
        <v>0</v>
      </c>
      <c r="O21" s="127">
        <f t="shared" si="4"/>
        <v>0</v>
      </c>
      <c r="P21" s="127">
        <f t="shared" si="4"/>
        <v>0</v>
      </c>
      <c r="Q21" s="127">
        <f t="shared" si="4"/>
        <v>0</v>
      </c>
    </row>
    <row r="22" spans="1:17" s="30" customFormat="1">
      <c r="A22" s="73" t="s">
        <v>11</v>
      </c>
      <c r="B22" s="93" t="s">
        <v>97</v>
      </c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</row>
    <row r="23" spans="1:17" s="33" customFormat="1">
      <c r="A23" s="73" t="s">
        <v>13</v>
      </c>
      <c r="B23" s="93" t="s">
        <v>97</v>
      </c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</row>
    <row r="24" spans="1:17" s="33" customFormat="1">
      <c r="A24" s="91" t="s">
        <v>66</v>
      </c>
      <c r="B24" s="94"/>
      <c r="C24" s="127">
        <f>C18+C21</f>
        <v>0</v>
      </c>
      <c r="D24" s="127">
        <f t="shared" ref="D24:Q24" si="5">D18+D21</f>
        <v>0</v>
      </c>
      <c r="E24" s="127">
        <f t="shared" si="5"/>
        <v>0</v>
      </c>
      <c r="F24" s="127">
        <f t="shared" si="5"/>
        <v>0</v>
      </c>
      <c r="G24" s="127">
        <f t="shared" si="5"/>
        <v>0</v>
      </c>
      <c r="H24" s="127">
        <f t="shared" si="5"/>
        <v>0</v>
      </c>
      <c r="I24" s="127">
        <f t="shared" si="5"/>
        <v>0</v>
      </c>
      <c r="J24" s="127">
        <f t="shared" si="5"/>
        <v>0</v>
      </c>
      <c r="K24" s="127">
        <f t="shared" si="5"/>
        <v>0</v>
      </c>
      <c r="L24" s="127">
        <f t="shared" si="5"/>
        <v>0</v>
      </c>
      <c r="M24" s="127">
        <f t="shared" si="5"/>
        <v>0</v>
      </c>
      <c r="N24" s="127">
        <f t="shared" si="5"/>
        <v>0</v>
      </c>
      <c r="O24" s="127">
        <f t="shared" si="5"/>
        <v>0</v>
      </c>
      <c r="P24" s="127">
        <f t="shared" si="5"/>
        <v>0</v>
      </c>
      <c r="Q24" s="127">
        <f t="shared" si="5"/>
        <v>0</v>
      </c>
    </row>
    <row r="25" spans="1:17" s="33" customFormat="1">
      <c r="A25" s="7" t="s">
        <v>27</v>
      </c>
      <c r="B25" s="79" t="s">
        <v>67</v>
      </c>
      <c r="C25" s="117">
        <f>SUM(C26:C28)</f>
        <v>0</v>
      </c>
      <c r="D25" s="117">
        <f t="shared" ref="D25:Q25" si="6">SUM(D26:D28)</f>
        <v>0</v>
      </c>
      <c r="E25" s="117">
        <f t="shared" si="6"/>
        <v>0</v>
      </c>
      <c r="F25" s="117">
        <f t="shared" si="6"/>
        <v>0</v>
      </c>
      <c r="G25" s="117">
        <f t="shared" si="6"/>
        <v>0</v>
      </c>
      <c r="H25" s="117">
        <f t="shared" si="6"/>
        <v>0</v>
      </c>
      <c r="I25" s="117">
        <f t="shared" si="6"/>
        <v>0</v>
      </c>
      <c r="J25" s="117">
        <f t="shared" si="6"/>
        <v>0</v>
      </c>
      <c r="K25" s="117">
        <f t="shared" si="6"/>
        <v>0</v>
      </c>
      <c r="L25" s="117">
        <f t="shared" si="6"/>
        <v>0</v>
      </c>
      <c r="M25" s="117">
        <f t="shared" si="6"/>
        <v>0</v>
      </c>
      <c r="N25" s="117">
        <f t="shared" si="6"/>
        <v>0</v>
      </c>
      <c r="O25" s="117">
        <f t="shared" si="6"/>
        <v>0</v>
      </c>
      <c r="P25" s="117">
        <f t="shared" si="6"/>
        <v>0</v>
      </c>
      <c r="Q25" s="117">
        <f t="shared" si="6"/>
        <v>0</v>
      </c>
    </row>
    <row r="26" spans="1:17" s="33" customFormat="1">
      <c r="A26" s="73" t="s">
        <v>94</v>
      </c>
      <c r="B26" s="89" t="s">
        <v>68</v>
      </c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</row>
    <row r="27" spans="1:17" s="33" customFormat="1">
      <c r="A27" s="73" t="s">
        <v>60</v>
      </c>
      <c r="B27" s="75" t="s">
        <v>79</v>
      </c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</row>
    <row r="28" spans="1:17" s="33" customFormat="1">
      <c r="A28" s="73" t="s">
        <v>61</v>
      </c>
      <c r="B28" s="89" t="s">
        <v>116</v>
      </c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</row>
    <row r="29" spans="1:17" s="33" customFormat="1">
      <c r="A29" s="73" t="s">
        <v>62</v>
      </c>
      <c r="B29" s="89" t="s">
        <v>98</v>
      </c>
      <c r="C29" s="127">
        <f t="shared" ref="C29:Q29" si="7">SUM(C30:C31)</f>
        <v>0</v>
      </c>
      <c r="D29" s="127">
        <f t="shared" si="7"/>
        <v>0</v>
      </c>
      <c r="E29" s="127">
        <f t="shared" si="7"/>
        <v>0</v>
      </c>
      <c r="F29" s="127">
        <f t="shared" si="7"/>
        <v>0</v>
      </c>
      <c r="G29" s="127">
        <f t="shared" si="7"/>
        <v>0</v>
      </c>
      <c r="H29" s="127">
        <f t="shared" si="7"/>
        <v>0</v>
      </c>
      <c r="I29" s="127">
        <f t="shared" si="7"/>
        <v>0</v>
      </c>
      <c r="J29" s="127">
        <f t="shared" si="7"/>
        <v>0</v>
      </c>
      <c r="K29" s="127">
        <f t="shared" si="7"/>
        <v>0</v>
      </c>
      <c r="L29" s="127">
        <f t="shared" si="7"/>
        <v>0</v>
      </c>
      <c r="M29" s="127">
        <f t="shared" si="7"/>
        <v>0</v>
      </c>
      <c r="N29" s="127">
        <f t="shared" si="7"/>
        <v>0</v>
      </c>
      <c r="O29" s="127">
        <f t="shared" si="7"/>
        <v>0</v>
      </c>
      <c r="P29" s="127">
        <f t="shared" si="7"/>
        <v>0</v>
      </c>
      <c r="Q29" s="127">
        <f t="shared" si="7"/>
        <v>0</v>
      </c>
    </row>
    <row r="30" spans="1:17" s="33" customFormat="1">
      <c r="A30" s="73" t="s">
        <v>11</v>
      </c>
      <c r="B30" s="93" t="s">
        <v>86</v>
      </c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</row>
    <row r="31" spans="1:17" s="33" customFormat="1">
      <c r="A31" s="73" t="s">
        <v>13</v>
      </c>
      <c r="B31" s="93" t="s">
        <v>87</v>
      </c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</row>
    <row r="32" spans="1:17" s="33" customFormat="1">
      <c r="A32" s="92" t="s">
        <v>69</v>
      </c>
      <c r="B32" s="95"/>
      <c r="C32" s="127">
        <f t="shared" ref="C32:Q32" si="8">C25+C29</f>
        <v>0</v>
      </c>
      <c r="D32" s="127">
        <f t="shared" si="8"/>
        <v>0</v>
      </c>
      <c r="E32" s="127">
        <f t="shared" si="8"/>
        <v>0</v>
      </c>
      <c r="F32" s="127">
        <f t="shared" si="8"/>
        <v>0</v>
      </c>
      <c r="G32" s="127">
        <f t="shared" si="8"/>
        <v>0</v>
      </c>
      <c r="H32" s="127">
        <f t="shared" si="8"/>
        <v>0</v>
      </c>
      <c r="I32" s="127">
        <f t="shared" si="8"/>
        <v>0</v>
      </c>
      <c r="J32" s="127">
        <f t="shared" si="8"/>
        <v>0</v>
      </c>
      <c r="K32" s="127">
        <f t="shared" si="8"/>
        <v>0</v>
      </c>
      <c r="L32" s="127">
        <f t="shared" si="8"/>
        <v>0</v>
      </c>
      <c r="M32" s="127">
        <f t="shared" si="8"/>
        <v>0</v>
      </c>
      <c r="N32" s="127">
        <f t="shared" si="8"/>
        <v>0</v>
      </c>
      <c r="O32" s="127">
        <f t="shared" si="8"/>
        <v>0</v>
      </c>
      <c r="P32" s="127">
        <f t="shared" si="8"/>
        <v>0</v>
      </c>
      <c r="Q32" s="127">
        <f t="shared" si="8"/>
        <v>0</v>
      </c>
    </row>
    <row r="33" spans="1:17" s="33" customFormat="1">
      <c r="A33" s="78" t="s">
        <v>31</v>
      </c>
      <c r="B33" s="79" t="s">
        <v>93</v>
      </c>
      <c r="C33" s="129">
        <f t="shared" ref="C33:Q33" si="9">C24-C32</f>
        <v>0</v>
      </c>
      <c r="D33" s="129">
        <f t="shared" si="9"/>
        <v>0</v>
      </c>
      <c r="E33" s="129">
        <f t="shared" si="9"/>
        <v>0</v>
      </c>
      <c r="F33" s="129">
        <f t="shared" si="9"/>
        <v>0</v>
      </c>
      <c r="G33" s="129">
        <f t="shared" si="9"/>
        <v>0</v>
      </c>
      <c r="H33" s="129">
        <f t="shared" si="9"/>
        <v>0</v>
      </c>
      <c r="I33" s="129">
        <f t="shared" si="9"/>
        <v>0</v>
      </c>
      <c r="J33" s="129">
        <f t="shared" si="9"/>
        <v>0</v>
      </c>
      <c r="K33" s="129">
        <f t="shared" si="9"/>
        <v>0</v>
      </c>
      <c r="L33" s="129">
        <f t="shared" si="9"/>
        <v>0</v>
      </c>
      <c r="M33" s="129">
        <f t="shared" si="9"/>
        <v>0</v>
      </c>
      <c r="N33" s="129">
        <f t="shared" si="9"/>
        <v>0</v>
      </c>
      <c r="O33" s="129">
        <f t="shared" si="9"/>
        <v>0</v>
      </c>
      <c r="P33" s="129">
        <f t="shared" si="9"/>
        <v>0</v>
      </c>
      <c r="Q33" s="129">
        <f t="shared" si="9"/>
        <v>0</v>
      </c>
    </row>
    <row r="34" spans="1:17" s="34" customFormat="1" ht="12.75">
      <c r="A34" s="73" t="s">
        <v>94</v>
      </c>
      <c r="B34" s="89" t="s">
        <v>90</v>
      </c>
      <c r="C34" s="127">
        <f t="shared" ref="C34:Q34" si="10">SUM(C35:C36)</f>
        <v>0</v>
      </c>
      <c r="D34" s="127">
        <f t="shared" si="10"/>
        <v>0</v>
      </c>
      <c r="E34" s="127">
        <f t="shared" si="10"/>
        <v>0</v>
      </c>
      <c r="F34" s="127">
        <f t="shared" si="10"/>
        <v>0</v>
      </c>
      <c r="G34" s="127">
        <f t="shared" si="10"/>
        <v>0</v>
      </c>
      <c r="H34" s="127">
        <f t="shared" si="10"/>
        <v>0</v>
      </c>
      <c r="I34" s="127">
        <f t="shared" si="10"/>
        <v>0</v>
      </c>
      <c r="J34" s="127">
        <f t="shared" si="10"/>
        <v>0</v>
      </c>
      <c r="K34" s="127">
        <f t="shared" si="10"/>
        <v>0</v>
      </c>
      <c r="L34" s="127">
        <f t="shared" si="10"/>
        <v>0</v>
      </c>
      <c r="M34" s="127">
        <f t="shared" si="10"/>
        <v>0</v>
      </c>
      <c r="N34" s="127">
        <f t="shared" si="10"/>
        <v>0</v>
      </c>
      <c r="O34" s="127">
        <f t="shared" si="10"/>
        <v>0</v>
      </c>
      <c r="P34" s="127">
        <f t="shared" si="10"/>
        <v>0</v>
      </c>
      <c r="Q34" s="127">
        <f t="shared" si="10"/>
        <v>0</v>
      </c>
    </row>
    <row r="35" spans="1:17" s="30" customFormat="1">
      <c r="A35" s="73" t="s">
        <v>11</v>
      </c>
      <c r="B35" s="93" t="s">
        <v>88</v>
      </c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</row>
    <row r="36" spans="1:17" s="33" customFormat="1">
      <c r="A36" s="73" t="s">
        <v>13</v>
      </c>
      <c r="B36" s="93" t="s">
        <v>88</v>
      </c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</row>
    <row r="37" spans="1:17" s="33" customFormat="1">
      <c r="A37" s="73" t="s">
        <v>60</v>
      </c>
      <c r="B37" s="89" t="s">
        <v>91</v>
      </c>
      <c r="C37" s="127">
        <f>SUM(C38:C39)</f>
        <v>0</v>
      </c>
      <c r="D37" s="127">
        <f>SUM(D38:D39)</f>
        <v>0</v>
      </c>
      <c r="E37" s="127">
        <f t="shared" ref="E37:Q37" si="11">SUM(E38:E39)</f>
        <v>0</v>
      </c>
      <c r="F37" s="127">
        <f t="shared" si="11"/>
        <v>0</v>
      </c>
      <c r="G37" s="127">
        <f t="shared" si="11"/>
        <v>0</v>
      </c>
      <c r="H37" s="127">
        <f t="shared" si="11"/>
        <v>0</v>
      </c>
      <c r="I37" s="127">
        <f t="shared" si="11"/>
        <v>0</v>
      </c>
      <c r="J37" s="127">
        <f t="shared" si="11"/>
        <v>0</v>
      </c>
      <c r="K37" s="127">
        <f t="shared" si="11"/>
        <v>0</v>
      </c>
      <c r="L37" s="127">
        <f t="shared" si="11"/>
        <v>0</v>
      </c>
      <c r="M37" s="127">
        <f t="shared" si="11"/>
        <v>0</v>
      </c>
      <c r="N37" s="127">
        <f t="shared" si="11"/>
        <v>0</v>
      </c>
      <c r="O37" s="127">
        <f t="shared" si="11"/>
        <v>0</v>
      </c>
      <c r="P37" s="127">
        <f t="shared" si="11"/>
        <v>0</v>
      </c>
      <c r="Q37" s="127">
        <f t="shared" si="11"/>
        <v>0</v>
      </c>
    </row>
    <row r="38" spans="1:17" s="33" customFormat="1">
      <c r="A38" s="73" t="s">
        <v>11</v>
      </c>
      <c r="B38" s="93" t="s">
        <v>89</v>
      </c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</row>
    <row r="39" spans="1:17" s="33" customFormat="1">
      <c r="A39" s="73" t="s">
        <v>13</v>
      </c>
      <c r="B39" s="93" t="s">
        <v>89</v>
      </c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</row>
    <row r="40" spans="1:17" s="33" customFormat="1">
      <c r="A40" s="7" t="s">
        <v>42</v>
      </c>
      <c r="B40" s="96" t="s">
        <v>99</v>
      </c>
      <c r="C40" s="117">
        <f>C33+C34-C37</f>
        <v>0</v>
      </c>
      <c r="D40" s="117">
        <f t="shared" ref="D40:Q40" si="12">D33+D34-D37</f>
        <v>0</v>
      </c>
      <c r="E40" s="117">
        <f t="shared" si="12"/>
        <v>0</v>
      </c>
      <c r="F40" s="117">
        <f t="shared" si="12"/>
        <v>0</v>
      </c>
      <c r="G40" s="117">
        <f t="shared" si="12"/>
        <v>0</v>
      </c>
      <c r="H40" s="117">
        <f t="shared" si="12"/>
        <v>0</v>
      </c>
      <c r="I40" s="117">
        <f t="shared" si="12"/>
        <v>0</v>
      </c>
      <c r="J40" s="117">
        <f t="shared" si="12"/>
        <v>0</v>
      </c>
      <c r="K40" s="117">
        <f t="shared" si="12"/>
        <v>0</v>
      </c>
      <c r="L40" s="117">
        <f t="shared" si="12"/>
        <v>0</v>
      </c>
      <c r="M40" s="117">
        <f t="shared" si="12"/>
        <v>0</v>
      </c>
      <c r="N40" s="117">
        <f t="shared" si="12"/>
        <v>0</v>
      </c>
      <c r="O40" s="117">
        <f t="shared" si="12"/>
        <v>0</v>
      </c>
      <c r="P40" s="117">
        <f t="shared" si="12"/>
        <v>0</v>
      </c>
      <c r="Q40" s="117">
        <f t="shared" si="12"/>
        <v>0</v>
      </c>
    </row>
    <row r="41" spans="1:17">
      <c r="A41" s="7" t="s">
        <v>44</v>
      </c>
      <c r="B41" s="96" t="s">
        <v>100</v>
      </c>
      <c r="C41" s="117">
        <f>IFERROR(C40*'Dane wejściowe'!C9,0)</f>
        <v>0</v>
      </c>
      <c r="D41" s="117">
        <f>IFERROR(D40*'Dane wejściowe'!D9,0)</f>
        <v>0</v>
      </c>
      <c r="E41" s="117">
        <f>IFERROR(E40*'Dane wejściowe'!E9,0)</f>
        <v>0</v>
      </c>
      <c r="F41" s="117">
        <f>IFERROR(F40*'Dane wejściowe'!F9,0)</f>
        <v>0</v>
      </c>
      <c r="G41" s="117">
        <f>IFERROR(G40*'Dane wejściowe'!G9,0)</f>
        <v>0</v>
      </c>
      <c r="H41" s="117">
        <f>IFERROR(H40*'Dane wejściowe'!H9,0)</f>
        <v>0</v>
      </c>
      <c r="I41" s="117">
        <f>IFERROR(I40*'Dane wejściowe'!I9,0)</f>
        <v>0</v>
      </c>
      <c r="J41" s="117">
        <f>IFERROR(J40*'Dane wejściowe'!J9,0)</f>
        <v>0</v>
      </c>
      <c r="K41" s="117">
        <f>IFERROR(K40*'Dane wejściowe'!K9,0)</f>
        <v>0</v>
      </c>
      <c r="L41" s="117">
        <f>IFERROR(L40*'Dane wejściowe'!L9,0)</f>
        <v>0</v>
      </c>
      <c r="M41" s="117">
        <f>IFERROR(M40*'Dane wejściowe'!M9,0)</f>
        <v>0</v>
      </c>
      <c r="N41" s="117">
        <f>IFERROR(N40*'Dane wejściowe'!N9,0)</f>
        <v>0</v>
      </c>
      <c r="O41" s="117">
        <f>IFERROR(O40*'Dane wejściowe'!O9,0)</f>
        <v>0</v>
      </c>
      <c r="P41" s="117">
        <f>IFERROR(P40*'Dane wejściowe'!P9,0)</f>
        <v>0</v>
      </c>
      <c r="Q41" s="117">
        <f>IFERROR(Q40*'Dane wejściowe'!Q9,0)</f>
        <v>0</v>
      </c>
    </row>
    <row r="42" spans="1:17">
      <c r="A42" s="7" t="s">
        <v>95</v>
      </c>
      <c r="B42" s="79" t="s">
        <v>71</v>
      </c>
      <c r="C42" s="117">
        <f>IFERROR((C24+C34)*'Dane wejściowe'!C9,0)</f>
        <v>0</v>
      </c>
      <c r="D42" s="117">
        <f>IFERROR((D24+D34)*'Dane wejściowe'!D9,0)</f>
        <v>0</v>
      </c>
      <c r="E42" s="117">
        <f>IFERROR((E24+E34)*'Dane wejściowe'!E9,0)</f>
        <v>0</v>
      </c>
      <c r="F42" s="117">
        <f>IFERROR((F24+F34)*'Dane wejściowe'!F9,0)</f>
        <v>0</v>
      </c>
      <c r="G42" s="117">
        <f>IFERROR((G24+G34)*'Dane wejściowe'!G9,0)</f>
        <v>0</v>
      </c>
      <c r="H42" s="117">
        <f>IFERROR((H24+H34)*'Dane wejściowe'!H9,0)</f>
        <v>0</v>
      </c>
      <c r="I42" s="117">
        <f>IFERROR((I24+I34)*'Dane wejściowe'!I9,0)</f>
        <v>0</v>
      </c>
      <c r="J42" s="117">
        <f>IFERROR((J24+J34)*'Dane wejściowe'!J9,0)</f>
        <v>0</v>
      </c>
      <c r="K42" s="117">
        <f>IFERROR((K24+K34)*'Dane wejściowe'!K9,0)</f>
        <v>0</v>
      </c>
      <c r="L42" s="117">
        <f>IFERROR((L24+L34)*'Dane wejściowe'!L9,0)</f>
        <v>0</v>
      </c>
      <c r="M42" s="117">
        <f>IFERROR((M24+M34)*'Dane wejściowe'!M9,0)</f>
        <v>0</v>
      </c>
      <c r="N42" s="117">
        <f>IFERROR((N24+N34)*'Dane wejściowe'!N9,0)</f>
        <v>0</v>
      </c>
      <c r="O42" s="117">
        <f>IFERROR((O24+O34)*'Dane wejściowe'!O9,0)</f>
        <v>0</v>
      </c>
      <c r="P42" s="117">
        <f>IFERROR((P24+P34)*'Dane wejściowe'!P9,0)</f>
        <v>0</v>
      </c>
      <c r="Q42" s="117">
        <f>IFERROR((Q24+Q34)*'Dane wejściowe'!Q9,0)</f>
        <v>0</v>
      </c>
    </row>
    <row r="43" spans="1:17" s="30" customFormat="1">
      <c r="A43" s="7" t="s">
        <v>101</v>
      </c>
      <c r="B43" s="79" t="s">
        <v>72</v>
      </c>
      <c r="C43" s="117">
        <f>IFERROR((C32+C37)*'Dane wejściowe'!C9,0)</f>
        <v>0</v>
      </c>
      <c r="D43" s="117">
        <f>IFERROR((D32+D37)*'Dane wejściowe'!D9,0)</f>
        <v>0</v>
      </c>
      <c r="E43" s="117">
        <f>IFERROR((E32+E37)*'Dane wejściowe'!E9,0)</f>
        <v>0</v>
      </c>
      <c r="F43" s="117">
        <f>IFERROR((F32+F37)*'Dane wejściowe'!F9,0)</f>
        <v>0</v>
      </c>
      <c r="G43" s="117">
        <f>IFERROR((G32+G37)*'Dane wejściowe'!G9,0)</f>
        <v>0</v>
      </c>
      <c r="H43" s="117">
        <f>IFERROR((H32+H37)*'Dane wejściowe'!H9,0)</f>
        <v>0</v>
      </c>
      <c r="I43" s="117">
        <f>IFERROR((I32+I37)*'Dane wejściowe'!I9,0)</f>
        <v>0</v>
      </c>
      <c r="J43" s="117">
        <f>IFERROR((J32+J37)*'Dane wejściowe'!J9,0)</f>
        <v>0</v>
      </c>
      <c r="K43" s="117">
        <f>IFERROR((K32+K37)*'Dane wejściowe'!K9,0)</f>
        <v>0</v>
      </c>
      <c r="L43" s="117">
        <f>IFERROR((L32+L37)*'Dane wejściowe'!L9,0)</f>
        <v>0</v>
      </c>
      <c r="M43" s="117">
        <f>IFERROR((M32+M37)*'Dane wejściowe'!M9,0)</f>
        <v>0</v>
      </c>
      <c r="N43" s="117">
        <f>IFERROR((N32+N37)*'Dane wejściowe'!N9,0)</f>
        <v>0</v>
      </c>
      <c r="O43" s="117">
        <f>IFERROR((O32+O37)*'Dane wejściowe'!O9,0)</f>
        <v>0</v>
      </c>
      <c r="P43" s="117">
        <f>IFERROR((P32+P37)*'Dane wejściowe'!P9,0)</f>
        <v>0</v>
      </c>
      <c r="Q43" s="117">
        <f>IFERROR((Q32+Q37)*'Dane wejściowe'!Q9,0)</f>
        <v>0</v>
      </c>
    </row>
    <row r="44" spans="1:17" s="33" customFormat="1">
      <c r="A44" s="76"/>
      <c r="B44" s="12" t="s">
        <v>73</v>
      </c>
      <c r="C44" s="117">
        <f>IFERROR(SUM(C41:Q41),0)</f>
        <v>0</v>
      </c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</row>
    <row r="45" spans="1:17" s="33" customFormat="1">
      <c r="A45" s="76"/>
      <c r="B45" s="12" t="s">
        <v>74</v>
      </c>
      <c r="C45" s="136" t="str">
        <f>IFERROR(IRR(C40:Q40),"brak wyniku")</f>
        <v>brak wyniku</v>
      </c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</row>
    <row r="46" spans="1:17" s="33" customFormat="1">
      <c r="A46" s="76"/>
      <c r="B46" s="12" t="s">
        <v>102</v>
      </c>
      <c r="C46" s="117" t="str">
        <f>IFERROR(SUM(C42:Q42)/SUM(C43:Q43),"brak wyniku")</f>
        <v>brak wyniku</v>
      </c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</row>
    <row r="47" spans="1:17" s="33" customFormat="1">
      <c r="A47" s="71"/>
      <c r="B47" s="71"/>
      <c r="C47" s="128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</row>
    <row r="48" spans="1:17" s="33" customFormat="1">
      <c r="A48" s="97"/>
      <c r="B48" s="6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</row>
    <row r="49" spans="1:17" s="33" customFormat="1">
      <c r="A49" s="97"/>
      <c r="B49" s="98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</row>
    <row r="50" spans="1:17" s="33" customFormat="1">
      <c r="A50" s="76"/>
      <c r="B50" s="99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</row>
    <row r="51" spans="1:17" s="33" customFormat="1">
      <c r="A51" s="76"/>
      <c r="B51" s="99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</row>
    <row r="52" spans="1:17" s="33" customFormat="1">
      <c r="A52" s="76"/>
      <c r="B52" s="98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</row>
    <row r="53" spans="1:17" s="33" customFormat="1">
      <c r="A53" s="76"/>
      <c r="B53" s="98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</row>
    <row r="54" spans="1:17">
      <c r="A54" s="76"/>
      <c r="B54" s="9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</row>
    <row r="55" spans="1:17">
      <c r="A55" s="100"/>
      <c r="B55" s="101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</row>
    <row r="56" spans="1:17">
      <c r="A56" s="76"/>
      <c r="B56" s="101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</row>
    <row r="57" spans="1:17">
      <c r="A57" s="76"/>
      <c r="B57" s="9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</row>
    <row r="58" spans="1:17" s="33" customFormat="1" ht="15" customHeight="1">
      <c r="A58" s="76"/>
      <c r="B58" s="9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</row>
    <row r="59" spans="1:17" s="33" customFormat="1">
      <c r="A59" s="102"/>
      <c r="B59" s="9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</row>
    <row r="60" spans="1:17" s="33" customFormat="1">
      <c r="A60" s="102"/>
      <c r="B60" s="101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</row>
    <row r="61" spans="1:17" s="33" customFormat="1">
      <c r="A61" s="102"/>
      <c r="B61" s="101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</row>
    <row r="62" spans="1:17" s="33" customFormat="1">
      <c r="A62" s="102"/>
      <c r="B62" s="9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</row>
    <row r="63" spans="1:17">
      <c r="A63" s="102"/>
      <c r="B63" s="101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</row>
    <row r="64" spans="1:17">
      <c r="A64" s="76"/>
      <c r="B64" s="101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</row>
    <row r="65" spans="1:17" s="30" customFormat="1">
      <c r="A65" s="97"/>
      <c r="B65" s="103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</row>
    <row r="66" spans="1:17" s="33" customFormat="1">
      <c r="A66" s="97"/>
      <c r="B66" s="65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</row>
    <row r="67" spans="1:17" s="33" customFormat="1">
      <c r="A67" s="97"/>
      <c r="B67" s="98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</row>
    <row r="68" spans="1:17" s="33" customFormat="1">
      <c r="A68" s="97"/>
      <c r="B68" s="98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</row>
    <row r="69" spans="1:17" s="33" customFormat="1">
      <c r="A69" s="76"/>
      <c r="B69" s="104"/>
      <c r="C69" s="10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</row>
    <row r="70" spans="1:17" s="33" customFormat="1">
      <c r="A70" s="76"/>
      <c r="B70" s="104"/>
      <c r="C70" s="106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</row>
    <row r="71" spans="1:17" s="33" customFormat="1">
      <c r="A71" s="76"/>
      <c r="B71" s="104"/>
      <c r="C71" s="10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</row>
    <row r="72" spans="1:17" s="33" customFormat="1">
      <c r="A72" s="22"/>
      <c r="C72" s="30"/>
    </row>
    <row r="73" spans="1:17" s="33" customFormat="1">
      <c r="A73" s="22"/>
      <c r="C73" s="22"/>
    </row>
    <row r="74" spans="1:17" s="33" customFormat="1">
      <c r="A74" s="22"/>
      <c r="B74" s="32"/>
      <c r="C74" s="30"/>
    </row>
    <row r="75" spans="1:17" s="33" customFormat="1">
      <c r="A75" s="31"/>
      <c r="B75" s="31"/>
      <c r="C75" s="31"/>
    </row>
    <row r="76" spans="1:17" s="33" customFormat="1">
      <c r="A76" s="22"/>
      <c r="C76" s="22"/>
    </row>
    <row r="77" spans="1:17" s="33" customFormat="1">
      <c r="A77" s="22"/>
      <c r="C77" s="22"/>
    </row>
    <row r="78" spans="1:17" s="33" customFormat="1">
      <c r="A78" s="22"/>
      <c r="C78" s="22"/>
    </row>
    <row r="79" spans="1:17" s="33" customFormat="1">
      <c r="A79" s="22"/>
      <c r="C79" s="22"/>
    </row>
    <row r="80" spans="1:17" s="33" customFormat="1">
      <c r="A80" s="22"/>
      <c r="C80" s="22"/>
    </row>
    <row r="81" spans="1:3" s="33" customFormat="1">
      <c r="A81" s="22"/>
      <c r="C81" s="22"/>
    </row>
    <row r="82" spans="1:3" s="33" customFormat="1">
      <c r="A82" s="22"/>
      <c r="C82" s="22"/>
    </row>
    <row r="83" spans="1:3" s="33" customFormat="1">
      <c r="A83" s="22"/>
      <c r="B83" s="32"/>
      <c r="C83" s="30"/>
    </row>
    <row r="84" spans="1:3" s="33" customFormat="1">
      <c r="A84" s="22"/>
      <c r="C84" s="22"/>
    </row>
    <row r="85" spans="1:3" s="33" customFormat="1">
      <c r="A85" s="22"/>
      <c r="B85" s="32"/>
      <c r="C85" s="22"/>
    </row>
    <row r="86" spans="1:3" s="33" customFormat="1">
      <c r="A86" s="22"/>
      <c r="C86" s="22"/>
    </row>
    <row r="87" spans="1:3" s="33" customFormat="1">
      <c r="A87" s="22"/>
      <c r="C87" s="22"/>
    </row>
    <row r="88" spans="1:3" s="33" customFormat="1">
      <c r="A88" s="22"/>
      <c r="B88" s="32"/>
      <c r="C88" s="30"/>
    </row>
    <row r="89" spans="1:3" s="33" customFormat="1">
      <c r="A89" s="31"/>
      <c r="B89" s="32"/>
      <c r="C89" s="32"/>
    </row>
    <row r="90" spans="1:3" s="33" customFormat="1">
      <c r="A90" s="22"/>
      <c r="C90" s="22"/>
    </row>
    <row r="91" spans="1:3" s="33" customFormat="1">
      <c r="A91" s="22"/>
      <c r="C91" s="22"/>
    </row>
    <row r="92" spans="1:3" s="33" customFormat="1">
      <c r="A92" s="22"/>
      <c r="C92" s="22"/>
    </row>
    <row r="93" spans="1:3" s="33" customFormat="1">
      <c r="A93" s="22"/>
      <c r="C93" s="22"/>
    </row>
    <row r="94" spans="1:3" s="33" customFormat="1">
      <c r="A94" s="22"/>
      <c r="C94" s="22"/>
    </row>
    <row r="95" spans="1:3" s="33" customFormat="1">
      <c r="A95" s="22"/>
      <c r="C95" s="22"/>
    </row>
    <row r="96" spans="1:3" s="33" customFormat="1">
      <c r="A96" s="22"/>
      <c r="C96" s="22"/>
    </row>
    <row r="97" spans="1:3" s="33" customFormat="1">
      <c r="A97" s="22"/>
      <c r="B97" s="32"/>
      <c r="C97" s="30"/>
    </row>
    <row r="98" spans="1:3" s="33" customFormat="1">
      <c r="A98" s="22"/>
      <c r="C98" s="22"/>
    </row>
    <row r="99" spans="1:3" s="33" customFormat="1">
      <c r="A99" s="22"/>
      <c r="B99" s="32"/>
      <c r="C99" s="30"/>
    </row>
  </sheetData>
  <pageMargins left="0.7" right="0.7" top="0.75" bottom="0.75" header="0.3" footer="0.3"/>
  <pageSetup paperSize="9" scale="3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68"/>
  <sheetViews>
    <sheetView showGridLines="0" topLeftCell="A35" zoomScaleNormal="100" workbookViewId="0">
      <pane xSplit="2" topLeftCell="C1" activePane="topRight" state="frozen"/>
      <selection pane="topRight" activeCell="B46" sqref="B46"/>
    </sheetView>
  </sheetViews>
  <sheetFormatPr defaultColWidth="0" defaultRowHeight="12"/>
  <cols>
    <col min="1" max="1" width="4.7109375" style="2" customWidth="1"/>
    <col min="2" max="2" width="49.5703125" style="2" customWidth="1"/>
    <col min="3" max="37" width="11.7109375" style="2" customWidth="1"/>
    <col min="38" max="16384" width="11.7109375" style="2" hidden="1"/>
  </cols>
  <sheetData>
    <row r="1" spans="1:17" ht="12.75">
      <c r="A1" s="90" t="s">
        <v>122</v>
      </c>
    </row>
    <row r="2" spans="1:17" ht="12.75">
      <c r="A2" s="115" t="s">
        <v>0</v>
      </c>
      <c r="B2" s="116" t="s">
        <v>1</v>
      </c>
      <c r="C2" s="114" t="str">
        <f>'Dane wejściowe'!C6</f>
        <v/>
      </c>
      <c r="D2" s="114" t="str">
        <f>'Dane wejściowe'!D6</f>
        <v/>
      </c>
      <c r="E2" s="114" t="str">
        <f>'Dane wejściowe'!E6</f>
        <v/>
      </c>
      <c r="F2" s="114" t="str">
        <f>'Dane wejściowe'!F6</f>
        <v/>
      </c>
      <c r="G2" s="114" t="str">
        <f>'Dane wejściowe'!G6</f>
        <v/>
      </c>
      <c r="H2" s="114" t="str">
        <f>'Dane wejściowe'!H6</f>
        <v/>
      </c>
      <c r="I2" s="114" t="str">
        <f>'Dane wejściowe'!I6</f>
        <v/>
      </c>
      <c r="J2" s="114" t="str">
        <f>'Dane wejściowe'!J6</f>
        <v/>
      </c>
      <c r="K2" s="114" t="str">
        <f>'Dane wejściowe'!K6</f>
        <v/>
      </c>
      <c r="L2" s="114" t="str">
        <f>'Dane wejściowe'!L6</f>
        <v/>
      </c>
      <c r="M2" s="114" t="str">
        <f>'Dane wejściowe'!M6</f>
        <v/>
      </c>
      <c r="N2" s="114" t="str">
        <f>'Dane wejściowe'!N6</f>
        <v/>
      </c>
      <c r="O2" s="114" t="str">
        <f>'Dane wejściowe'!O6</f>
        <v/>
      </c>
      <c r="P2" s="114" t="str">
        <f>'Dane wejściowe'!P6</f>
        <v/>
      </c>
      <c r="Q2" s="114" t="str">
        <f>'Dane wejściowe'!Q6</f>
        <v/>
      </c>
    </row>
    <row r="3" spans="1:17">
      <c r="A3" s="107" t="s">
        <v>23</v>
      </c>
      <c r="B3" s="108" t="s">
        <v>117</v>
      </c>
      <c r="C3" s="131">
        <v>0</v>
      </c>
      <c r="D3" s="131">
        <f>C21</f>
        <v>0</v>
      </c>
      <c r="E3" s="131">
        <f>D21</f>
        <v>0</v>
      </c>
      <c r="F3" s="131">
        <f t="shared" ref="F3:Q3" si="0">E21</f>
        <v>0</v>
      </c>
      <c r="G3" s="131">
        <f t="shared" si="0"/>
        <v>0</v>
      </c>
      <c r="H3" s="131">
        <f t="shared" si="0"/>
        <v>0</v>
      </c>
      <c r="I3" s="131">
        <f t="shared" si="0"/>
        <v>0</v>
      </c>
      <c r="J3" s="131">
        <f t="shared" si="0"/>
        <v>0</v>
      </c>
      <c r="K3" s="131">
        <f t="shared" si="0"/>
        <v>0</v>
      </c>
      <c r="L3" s="131">
        <f t="shared" si="0"/>
        <v>0</v>
      </c>
      <c r="M3" s="131">
        <f t="shared" si="0"/>
        <v>0</v>
      </c>
      <c r="N3" s="131">
        <f t="shared" si="0"/>
        <v>0</v>
      </c>
      <c r="O3" s="131">
        <f t="shared" si="0"/>
        <v>0</v>
      </c>
      <c r="P3" s="131">
        <f t="shared" si="0"/>
        <v>0</v>
      </c>
      <c r="Q3" s="131">
        <f t="shared" si="0"/>
        <v>0</v>
      </c>
    </row>
    <row r="4" spans="1:17">
      <c r="A4" s="107" t="s">
        <v>27</v>
      </c>
      <c r="B4" s="108" t="s">
        <v>103</v>
      </c>
      <c r="C4" s="131">
        <f>SUM(C5:C11)</f>
        <v>0</v>
      </c>
      <c r="D4" s="131">
        <f>SUM(D5:D11)</f>
        <v>0</v>
      </c>
      <c r="E4" s="131">
        <f t="shared" ref="E4:Q4" si="1">SUM(E5:E11)</f>
        <v>0</v>
      </c>
      <c r="F4" s="131">
        <f t="shared" si="1"/>
        <v>0</v>
      </c>
      <c r="G4" s="131">
        <f t="shared" si="1"/>
        <v>0</v>
      </c>
      <c r="H4" s="131">
        <f t="shared" si="1"/>
        <v>0</v>
      </c>
      <c r="I4" s="131">
        <f t="shared" si="1"/>
        <v>0</v>
      </c>
      <c r="J4" s="131">
        <f t="shared" si="1"/>
        <v>0</v>
      </c>
      <c r="K4" s="131">
        <f t="shared" si="1"/>
        <v>0</v>
      </c>
      <c r="L4" s="131">
        <f t="shared" si="1"/>
        <v>0</v>
      </c>
      <c r="M4" s="131">
        <f t="shared" si="1"/>
        <v>0</v>
      </c>
      <c r="N4" s="131">
        <f t="shared" si="1"/>
        <v>0</v>
      </c>
      <c r="O4" s="131">
        <f t="shared" si="1"/>
        <v>0</v>
      </c>
      <c r="P4" s="131">
        <f t="shared" si="1"/>
        <v>0</v>
      </c>
      <c r="Q4" s="131">
        <f t="shared" si="1"/>
        <v>0</v>
      </c>
    </row>
    <row r="5" spans="1:17">
      <c r="A5" s="80" t="s">
        <v>11</v>
      </c>
      <c r="B5" s="81" t="s">
        <v>104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</row>
    <row r="6" spans="1:17">
      <c r="A6" s="80" t="s">
        <v>13</v>
      </c>
      <c r="B6" s="81" t="s">
        <v>105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</row>
    <row r="7" spans="1:17">
      <c r="A7" s="80" t="s">
        <v>15</v>
      </c>
      <c r="B7" s="81" t="s">
        <v>106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</row>
    <row r="8" spans="1:17">
      <c r="A8" s="80" t="s">
        <v>16</v>
      </c>
      <c r="B8" s="81" t="s">
        <v>84</v>
      </c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</row>
    <row r="9" spans="1:17">
      <c r="A9" s="80" t="s">
        <v>18</v>
      </c>
      <c r="B9" s="81" t="s">
        <v>107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</row>
    <row r="10" spans="1:17">
      <c r="A10" s="80" t="s">
        <v>19</v>
      </c>
      <c r="B10" s="81" t="s">
        <v>108</v>
      </c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</row>
    <row r="11" spans="1:17">
      <c r="A11" s="80" t="s">
        <v>47</v>
      </c>
      <c r="B11" s="81" t="s">
        <v>109</v>
      </c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</row>
    <row r="12" spans="1:17">
      <c r="A12" s="107" t="s">
        <v>31</v>
      </c>
      <c r="B12" s="108" t="s">
        <v>110</v>
      </c>
      <c r="C12" s="131">
        <f>SUM(C13:C19)</f>
        <v>0</v>
      </c>
      <c r="D12" s="131">
        <f t="shared" ref="D12:Q12" si="2">SUM(D13:D19)</f>
        <v>0</v>
      </c>
      <c r="E12" s="131">
        <f t="shared" si="2"/>
        <v>0</v>
      </c>
      <c r="F12" s="131">
        <f t="shared" si="2"/>
        <v>0</v>
      </c>
      <c r="G12" s="131">
        <f t="shared" si="2"/>
        <v>0</v>
      </c>
      <c r="H12" s="131">
        <f t="shared" si="2"/>
        <v>0</v>
      </c>
      <c r="I12" s="131">
        <f t="shared" si="2"/>
        <v>0</v>
      </c>
      <c r="J12" s="131">
        <f t="shared" si="2"/>
        <v>0</v>
      </c>
      <c r="K12" s="131">
        <f t="shared" si="2"/>
        <v>0</v>
      </c>
      <c r="L12" s="131">
        <f t="shared" si="2"/>
        <v>0</v>
      </c>
      <c r="M12" s="131">
        <f t="shared" si="2"/>
        <v>0</v>
      </c>
      <c r="N12" s="131">
        <f t="shared" si="2"/>
        <v>0</v>
      </c>
      <c r="O12" s="131">
        <f t="shared" si="2"/>
        <v>0</v>
      </c>
      <c r="P12" s="131">
        <f t="shared" si="2"/>
        <v>0</v>
      </c>
      <c r="Q12" s="131">
        <f t="shared" si="2"/>
        <v>0</v>
      </c>
    </row>
    <row r="13" spans="1:17">
      <c r="A13" s="80" t="s">
        <v>11</v>
      </c>
      <c r="B13" s="81" t="s">
        <v>68</v>
      </c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</row>
    <row r="14" spans="1:17">
      <c r="A14" s="80" t="s">
        <v>13</v>
      </c>
      <c r="B14" s="81" t="s">
        <v>116</v>
      </c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</row>
    <row r="15" spans="1:17">
      <c r="A15" s="80" t="s">
        <v>15</v>
      </c>
      <c r="B15" s="81" t="s">
        <v>111</v>
      </c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</row>
    <row r="16" spans="1:17">
      <c r="A16" s="80" t="s">
        <v>16</v>
      </c>
      <c r="B16" s="81" t="s">
        <v>112</v>
      </c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</row>
    <row r="17" spans="1:17">
      <c r="A17" s="80" t="s">
        <v>18</v>
      </c>
      <c r="B17" s="81" t="s">
        <v>113</v>
      </c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</row>
    <row r="18" spans="1:17">
      <c r="A18" s="80" t="s">
        <v>19</v>
      </c>
      <c r="B18" s="81" t="s">
        <v>121</v>
      </c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</row>
    <row r="19" spans="1:17">
      <c r="A19" s="80" t="s">
        <v>47</v>
      </c>
      <c r="B19" s="81" t="s">
        <v>114</v>
      </c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</row>
    <row r="20" spans="1:17">
      <c r="A20" s="107" t="s">
        <v>42</v>
      </c>
      <c r="B20" s="108" t="s">
        <v>115</v>
      </c>
      <c r="C20" s="131">
        <f>C4-C12</f>
        <v>0</v>
      </c>
      <c r="D20" s="131">
        <f t="shared" ref="D20:Q20" si="3">D4-D12</f>
        <v>0</v>
      </c>
      <c r="E20" s="131">
        <f t="shared" si="3"/>
        <v>0</v>
      </c>
      <c r="F20" s="131">
        <f t="shared" si="3"/>
        <v>0</v>
      </c>
      <c r="G20" s="131">
        <f t="shared" si="3"/>
        <v>0</v>
      </c>
      <c r="H20" s="131">
        <f t="shared" si="3"/>
        <v>0</v>
      </c>
      <c r="I20" s="131">
        <f t="shared" si="3"/>
        <v>0</v>
      </c>
      <c r="J20" s="131">
        <f t="shared" si="3"/>
        <v>0</v>
      </c>
      <c r="K20" s="131">
        <f t="shared" si="3"/>
        <v>0</v>
      </c>
      <c r="L20" s="131">
        <f t="shared" si="3"/>
        <v>0</v>
      </c>
      <c r="M20" s="131">
        <f t="shared" si="3"/>
        <v>0</v>
      </c>
      <c r="N20" s="131">
        <f t="shared" si="3"/>
        <v>0</v>
      </c>
      <c r="O20" s="131">
        <f t="shared" si="3"/>
        <v>0</v>
      </c>
      <c r="P20" s="131">
        <f t="shared" si="3"/>
        <v>0</v>
      </c>
      <c r="Q20" s="131">
        <f t="shared" si="3"/>
        <v>0</v>
      </c>
    </row>
    <row r="21" spans="1:17">
      <c r="A21" s="107" t="s">
        <v>44</v>
      </c>
      <c r="B21" s="108" t="s">
        <v>118</v>
      </c>
      <c r="C21" s="133">
        <f>+C3+C20</f>
        <v>0</v>
      </c>
      <c r="D21" s="133">
        <f>+D3+D20</f>
        <v>0</v>
      </c>
      <c r="E21" s="133">
        <f t="shared" ref="E21:Q21" si="4">+E3+E20</f>
        <v>0</v>
      </c>
      <c r="F21" s="133">
        <f t="shared" si="4"/>
        <v>0</v>
      </c>
      <c r="G21" s="133">
        <f t="shared" si="4"/>
        <v>0</v>
      </c>
      <c r="H21" s="133">
        <f t="shared" si="4"/>
        <v>0</v>
      </c>
      <c r="I21" s="133">
        <f t="shared" si="4"/>
        <v>0</v>
      </c>
      <c r="J21" s="133">
        <f t="shared" si="4"/>
        <v>0</v>
      </c>
      <c r="K21" s="133">
        <f t="shared" si="4"/>
        <v>0</v>
      </c>
      <c r="L21" s="133">
        <f t="shared" si="4"/>
        <v>0</v>
      </c>
      <c r="M21" s="133">
        <f t="shared" si="4"/>
        <v>0</v>
      </c>
      <c r="N21" s="133">
        <f t="shared" si="4"/>
        <v>0</v>
      </c>
      <c r="O21" s="133">
        <f t="shared" si="4"/>
        <v>0</v>
      </c>
      <c r="P21" s="133">
        <f t="shared" si="4"/>
        <v>0</v>
      </c>
      <c r="Q21" s="133">
        <f t="shared" si="4"/>
        <v>0</v>
      </c>
    </row>
    <row r="22" spans="1:17">
      <c r="A22" s="86"/>
      <c r="B22" s="134" t="s">
        <v>119</v>
      </c>
      <c r="C22" s="135" t="str">
        <f>IF(COUNTIF(C21:Q21,"&lt;0")&gt;0,"Nie","Tak")</f>
        <v>Tak</v>
      </c>
    </row>
    <row r="24" spans="1:17" ht="25.5" customHeight="1">
      <c r="A24" s="90" t="s">
        <v>125</v>
      </c>
    </row>
    <row r="25" spans="1:17" ht="12.75">
      <c r="A25" s="115" t="s">
        <v>0</v>
      </c>
      <c r="B25" s="116" t="s">
        <v>1</v>
      </c>
      <c r="C25" s="114" t="str">
        <f>'Dane wejściowe'!C6</f>
        <v/>
      </c>
      <c r="D25" s="114" t="str">
        <f>'Dane wejściowe'!D6</f>
        <v/>
      </c>
      <c r="E25" s="114" t="str">
        <f>'Dane wejściowe'!E6</f>
        <v/>
      </c>
      <c r="F25" s="114" t="str">
        <f>'Dane wejściowe'!F6</f>
        <v/>
      </c>
      <c r="G25" s="114" t="str">
        <f>'Dane wejściowe'!G6</f>
        <v/>
      </c>
      <c r="H25" s="114" t="str">
        <f>'Dane wejściowe'!H6</f>
        <v/>
      </c>
      <c r="I25" s="114" t="str">
        <f>'Dane wejściowe'!I6</f>
        <v/>
      </c>
      <c r="J25" s="114" t="str">
        <f>'Dane wejściowe'!J6</f>
        <v/>
      </c>
      <c r="K25" s="114" t="str">
        <f>'Dane wejściowe'!K6</f>
        <v/>
      </c>
      <c r="L25" s="114" t="str">
        <f>'Dane wejściowe'!L6</f>
        <v/>
      </c>
      <c r="M25" s="114" t="str">
        <f>'Dane wejściowe'!M6</f>
        <v/>
      </c>
      <c r="N25" s="114" t="str">
        <f>'Dane wejściowe'!N6</f>
        <v/>
      </c>
      <c r="O25" s="114" t="str">
        <f>'Dane wejściowe'!O6</f>
        <v/>
      </c>
      <c r="P25" s="114" t="str">
        <f>'Dane wejściowe'!P6</f>
        <v/>
      </c>
      <c r="Q25" s="114" t="str">
        <f>'Dane wejściowe'!Q6</f>
        <v/>
      </c>
    </row>
    <row r="26" spans="1:17">
      <c r="A26" s="107" t="s">
        <v>23</v>
      </c>
      <c r="B26" s="108" t="s">
        <v>117</v>
      </c>
      <c r="C26" s="131">
        <v>0</v>
      </c>
      <c r="D26" s="131">
        <f>C44</f>
        <v>0</v>
      </c>
      <c r="E26" s="131">
        <f>D44</f>
        <v>0</v>
      </c>
      <c r="F26" s="131">
        <f t="shared" ref="F26:Q26" si="5">E44</f>
        <v>0</v>
      </c>
      <c r="G26" s="131">
        <f t="shared" si="5"/>
        <v>0</v>
      </c>
      <c r="H26" s="131">
        <f t="shared" si="5"/>
        <v>0</v>
      </c>
      <c r="I26" s="131">
        <f t="shared" si="5"/>
        <v>0</v>
      </c>
      <c r="J26" s="131">
        <f t="shared" si="5"/>
        <v>0</v>
      </c>
      <c r="K26" s="131">
        <f t="shared" si="5"/>
        <v>0</v>
      </c>
      <c r="L26" s="131">
        <f t="shared" si="5"/>
        <v>0</v>
      </c>
      <c r="M26" s="131">
        <f t="shared" si="5"/>
        <v>0</v>
      </c>
      <c r="N26" s="131">
        <f t="shared" si="5"/>
        <v>0</v>
      </c>
      <c r="O26" s="131">
        <f t="shared" si="5"/>
        <v>0</v>
      </c>
      <c r="P26" s="131">
        <f t="shared" si="5"/>
        <v>0</v>
      </c>
      <c r="Q26" s="131">
        <f t="shared" si="5"/>
        <v>0</v>
      </c>
    </row>
    <row r="27" spans="1:17">
      <c r="A27" s="107" t="s">
        <v>27</v>
      </c>
      <c r="B27" s="108" t="s">
        <v>103</v>
      </c>
      <c r="C27" s="131">
        <f>SUM(C28:C34)</f>
        <v>0</v>
      </c>
      <c r="D27" s="131">
        <f>SUM(D28:D34)</f>
        <v>0</v>
      </c>
      <c r="E27" s="131">
        <f t="shared" ref="E27:Q27" si="6">SUM(E28:E34)</f>
        <v>0</v>
      </c>
      <c r="F27" s="131">
        <f t="shared" si="6"/>
        <v>0</v>
      </c>
      <c r="G27" s="131">
        <f t="shared" si="6"/>
        <v>0</v>
      </c>
      <c r="H27" s="131">
        <f t="shared" si="6"/>
        <v>0</v>
      </c>
      <c r="I27" s="131">
        <f t="shared" si="6"/>
        <v>0</v>
      </c>
      <c r="J27" s="131">
        <f t="shared" si="6"/>
        <v>0</v>
      </c>
      <c r="K27" s="131">
        <f t="shared" si="6"/>
        <v>0</v>
      </c>
      <c r="L27" s="131">
        <f t="shared" si="6"/>
        <v>0</v>
      </c>
      <c r="M27" s="131">
        <f t="shared" si="6"/>
        <v>0</v>
      </c>
      <c r="N27" s="131">
        <f t="shared" si="6"/>
        <v>0</v>
      </c>
      <c r="O27" s="131">
        <f t="shared" si="6"/>
        <v>0</v>
      </c>
      <c r="P27" s="131">
        <f t="shared" si="6"/>
        <v>0</v>
      </c>
      <c r="Q27" s="131">
        <f t="shared" si="6"/>
        <v>0</v>
      </c>
    </row>
    <row r="28" spans="1:17">
      <c r="A28" s="80" t="s">
        <v>11</v>
      </c>
      <c r="B28" s="81" t="s">
        <v>104</v>
      </c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</row>
    <row r="29" spans="1:17">
      <c r="A29" s="80" t="s">
        <v>13</v>
      </c>
      <c r="B29" s="81" t="s">
        <v>105</v>
      </c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</row>
    <row r="30" spans="1:17">
      <c r="A30" s="80" t="s">
        <v>15</v>
      </c>
      <c r="B30" s="81" t="s">
        <v>106</v>
      </c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</row>
    <row r="31" spans="1:17">
      <c r="A31" s="80" t="s">
        <v>16</v>
      </c>
      <c r="B31" s="81" t="s">
        <v>84</v>
      </c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</row>
    <row r="32" spans="1:17">
      <c r="A32" s="80" t="s">
        <v>18</v>
      </c>
      <c r="B32" s="81" t="s">
        <v>107</v>
      </c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</row>
    <row r="33" spans="1:17">
      <c r="A33" s="80" t="s">
        <v>19</v>
      </c>
      <c r="B33" s="81" t="s">
        <v>108</v>
      </c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</row>
    <row r="34" spans="1:17">
      <c r="A34" s="80" t="s">
        <v>47</v>
      </c>
      <c r="B34" s="81" t="s">
        <v>109</v>
      </c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</row>
    <row r="35" spans="1:17">
      <c r="A35" s="107" t="s">
        <v>31</v>
      </c>
      <c r="B35" s="108" t="s">
        <v>110</v>
      </c>
      <c r="C35" s="131">
        <f>SUM(C36:C42)</f>
        <v>0</v>
      </c>
      <c r="D35" s="131">
        <f t="shared" ref="D35:Q35" si="7">SUM(D36:D42)</f>
        <v>0</v>
      </c>
      <c r="E35" s="131">
        <f t="shared" si="7"/>
        <v>0</v>
      </c>
      <c r="F35" s="131">
        <f t="shared" si="7"/>
        <v>0</v>
      </c>
      <c r="G35" s="131">
        <f t="shared" si="7"/>
        <v>0</v>
      </c>
      <c r="H35" s="131">
        <f t="shared" si="7"/>
        <v>0</v>
      </c>
      <c r="I35" s="131">
        <f t="shared" si="7"/>
        <v>0</v>
      </c>
      <c r="J35" s="131">
        <f t="shared" si="7"/>
        <v>0</v>
      </c>
      <c r="K35" s="131">
        <f t="shared" si="7"/>
        <v>0</v>
      </c>
      <c r="L35" s="131">
        <f t="shared" si="7"/>
        <v>0</v>
      </c>
      <c r="M35" s="131">
        <f t="shared" si="7"/>
        <v>0</v>
      </c>
      <c r="N35" s="131">
        <f t="shared" si="7"/>
        <v>0</v>
      </c>
      <c r="O35" s="131">
        <f t="shared" si="7"/>
        <v>0</v>
      </c>
      <c r="P35" s="131">
        <f t="shared" si="7"/>
        <v>0</v>
      </c>
      <c r="Q35" s="131">
        <f t="shared" si="7"/>
        <v>0</v>
      </c>
    </row>
    <row r="36" spans="1:17">
      <c r="A36" s="80" t="s">
        <v>11</v>
      </c>
      <c r="B36" s="81" t="s">
        <v>68</v>
      </c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</row>
    <row r="37" spans="1:17">
      <c r="A37" s="80" t="s">
        <v>13</v>
      </c>
      <c r="B37" s="81" t="s">
        <v>116</v>
      </c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</row>
    <row r="38" spans="1:17">
      <c r="A38" s="80" t="s">
        <v>15</v>
      </c>
      <c r="B38" s="81" t="s">
        <v>111</v>
      </c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</row>
    <row r="39" spans="1:17">
      <c r="A39" s="80" t="s">
        <v>16</v>
      </c>
      <c r="B39" s="81" t="s">
        <v>112</v>
      </c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</row>
    <row r="40" spans="1:17">
      <c r="A40" s="80" t="s">
        <v>18</v>
      </c>
      <c r="B40" s="81" t="s">
        <v>113</v>
      </c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</row>
    <row r="41" spans="1:17">
      <c r="A41" s="80" t="s">
        <v>19</v>
      </c>
      <c r="B41" s="81" t="s">
        <v>121</v>
      </c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</row>
    <row r="42" spans="1:17">
      <c r="A42" s="80" t="s">
        <v>47</v>
      </c>
      <c r="B42" s="81" t="s">
        <v>114</v>
      </c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</row>
    <row r="43" spans="1:17">
      <c r="A43" s="107" t="s">
        <v>42</v>
      </c>
      <c r="B43" s="108" t="s">
        <v>115</v>
      </c>
      <c r="C43" s="131">
        <f>C27-C35</f>
        <v>0</v>
      </c>
      <c r="D43" s="131">
        <f t="shared" ref="D43:Q43" si="8">D27-D35</f>
        <v>0</v>
      </c>
      <c r="E43" s="131">
        <f t="shared" si="8"/>
        <v>0</v>
      </c>
      <c r="F43" s="131">
        <f t="shared" si="8"/>
        <v>0</v>
      </c>
      <c r="G43" s="131">
        <f t="shared" si="8"/>
        <v>0</v>
      </c>
      <c r="H43" s="131">
        <f t="shared" si="8"/>
        <v>0</v>
      </c>
      <c r="I43" s="131">
        <f t="shared" si="8"/>
        <v>0</v>
      </c>
      <c r="J43" s="131">
        <f t="shared" si="8"/>
        <v>0</v>
      </c>
      <c r="K43" s="131">
        <f t="shared" si="8"/>
        <v>0</v>
      </c>
      <c r="L43" s="131">
        <f t="shared" si="8"/>
        <v>0</v>
      </c>
      <c r="M43" s="131">
        <f t="shared" si="8"/>
        <v>0</v>
      </c>
      <c r="N43" s="131">
        <f t="shared" si="8"/>
        <v>0</v>
      </c>
      <c r="O43" s="131">
        <f t="shared" si="8"/>
        <v>0</v>
      </c>
      <c r="P43" s="131">
        <f t="shared" si="8"/>
        <v>0</v>
      </c>
      <c r="Q43" s="131">
        <f t="shared" si="8"/>
        <v>0</v>
      </c>
    </row>
    <row r="44" spans="1:17">
      <c r="A44" s="107" t="s">
        <v>44</v>
      </c>
      <c r="B44" s="108" t="s">
        <v>118</v>
      </c>
      <c r="C44" s="133">
        <f>+C26+C43</f>
        <v>0</v>
      </c>
      <c r="D44" s="133">
        <f>+D26+D43</f>
        <v>0</v>
      </c>
      <c r="E44" s="133">
        <f t="shared" ref="E44:Q44" si="9">+E26+E43</f>
        <v>0</v>
      </c>
      <c r="F44" s="133">
        <f t="shared" si="9"/>
        <v>0</v>
      </c>
      <c r="G44" s="133">
        <f t="shared" si="9"/>
        <v>0</v>
      </c>
      <c r="H44" s="133">
        <f t="shared" si="9"/>
        <v>0</v>
      </c>
      <c r="I44" s="133">
        <f t="shared" si="9"/>
        <v>0</v>
      </c>
      <c r="J44" s="133">
        <f t="shared" si="9"/>
        <v>0</v>
      </c>
      <c r="K44" s="133">
        <f t="shared" si="9"/>
        <v>0</v>
      </c>
      <c r="L44" s="133">
        <f t="shared" si="9"/>
        <v>0</v>
      </c>
      <c r="M44" s="133">
        <f t="shared" si="9"/>
        <v>0</v>
      </c>
      <c r="N44" s="133">
        <f t="shared" si="9"/>
        <v>0</v>
      </c>
      <c r="O44" s="133">
        <f t="shared" si="9"/>
        <v>0</v>
      </c>
      <c r="P44" s="133">
        <f t="shared" si="9"/>
        <v>0</v>
      </c>
      <c r="Q44" s="133">
        <f t="shared" si="9"/>
        <v>0</v>
      </c>
    </row>
    <row r="45" spans="1:17">
      <c r="A45" s="86"/>
      <c r="B45" s="134" t="s">
        <v>126</v>
      </c>
      <c r="C45" s="135" t="str">
        <f>IF(COUNTIF(C44:Q44,"&lt;0")+COUNTIF(C44:Q44,"=0")&gt;0,"Nie","Tak")</f>
        <v>Nie</v>
      </c>
    </row>
    <row r="47" spans="1:17" ht="25.5" customHeight="1">
      <c r="A47" s="90" t="s">
        <v>123</v>
      </c>
    </row>
    <row r="48" spans="1:17" ht="12.75">
      <c r="A48" s="115" t="s">
        <v>0</v>
      </c>
      <c r="B48" s="116" t="s">
        <v>1</v>
      </c>
      <c r="C48" s="114" t="str">
        <f>'Dane wejściowe'!C6</f>
        <v/>
      </c>
      <c r="D48" s="114" t="str">
        <f>'Dane wejściowe'!D6</f>
        <v/>
      </c>
      <c r="E48" s="114" t="str">
        <f>'Dane wejściowe'!E6</f>
        <v/>
      </c>
      <c r="F48" s="114" t="str">
        <f>'Dane wejściowe'!F6</f>
        <v/>
      </c>
      <c r="G48" s="114" t="str">
        <f>'Dane wejściowe'!G6</f>
        <v/>
      </c>
      <c r="H48" s="114" t="str">
        <f>'Dane wejściowe'!H6</f>
        <v/>
      </c>
      <c r="I48" s="114" t="str">
        <f>'Dane wejściowe'!I6</f>
        <v/>
      </c>
      <c r="J48" s="114" t="str">
        <f>'Dane wejściowe'!J6</f>
        <v/>
      </c>
      <c r="K48" s="114" t="str">
        <f>'Dane wejściowe'!K6</f>
        <v/>
      </c>
      <c r="L48" s="114" t="str">
        <f>'Dane wejściowe'!L6</f>
        <v/>
      </c>
      <c r="M48" s="114" t="str">
        <f>'Dane wejściowe'!M6</f>
        <v/>
      </c>
      <c r="N48" s="114" t="str">
        <f>'Dane wejściowe'!N6</f>
        <v/>
      </c>
      <c r="O48" s="114" t="str">
        <f>'Dane wejściowe'!O6</f>
        <v/>
      </c>
      <c r="P48" s="114" t="str">
        <f>'Dane wejściowe'!P6</f>
        <v/>
      </c>
      <c r="Q48" s="114" t="str">
        <f>'Dane wejściowe'!Q6</f>
        <v/>
      </c>
    </row>
    <row r="49" spans="1:17">
      <c r="A49" s="107" t="s">
        <v>23</v>
      </c>
      <c r="B49" s="108" t="s">
        <v>117</v>
      </c>
      <c r="C49" s="131">
        <v>0</v>
      </c>
      <c r="D49" s="131">
        <f>C67</f>
        <v>0</v>
      </c>
      <c r="E49" s="131">
        <f>D67</f>
        <v>0</v>
      </c>
      <c r="F49" s="131">
        <f t="shared" ref="F49" si="10">E67</f>
        <v>0</v>
      </c>
      <c r="G49" s="131">
        <f t="shared" ref="G49" si="11">F67</f>
        <v>0</v>
      </c>
      <c r="H49" s="131">
        <f t="shared" ref="H49" si="12">G67</f>
        <v>0</v>
      </c>
      <c r="I49" s="131">
        <f t="shared" ref="I49" si="13">H67</f>
        <v>0</v>
      </c>
      <c r="J49" s="131">
        <f t="shared" ref="J49" si="14">I67</f>
        <v>0</v>
      </c>
      <c r="K49" s="131">
        <f t="shared" ref="K49" si="15">J67</f>
        <v>0</v>
      </c>
      <c r="L49" s="131">
        <f t="shared" ref="L49" si="16">K67</f>
        <v>0</v>
      </c>
      <c r="M49" s="131">
        <f t="shared" ref="M49" si="17">L67</f>
        <v>0</v>
      </c>
      <c r="N49" s="131">
        <f t="shared" ref="N49" si="18">M67</f>
        <v>0</v>
      </c>
      <c r="O49" s="131">
        <f t="shared" ref="O49" si="19">N67</f>
        <v>0</v>
      </c>
      <c r="P49" s="131">
        <f t="shared" ref="P49" si="20">O67</f>
        <v>0</v>
      </c>
      <c r="Q49" s="131">
        <f t="shared" ref="Q49" si="21">P67</f>
        <v>0</v>
      </c>
    </row>
    <row r="50" spans="1:17">
      <c r="A50" s="107" t="s">
        <v>27</v>
      </c>
      <c r="B50" s="108" t="s">
        <v>103</v>
      </c>
      <c r="C50" s="131">
        <f>SUM(C51:C57)</f>
        <v>0</v>
      </c>
      <c r="D50" s="131">
        <f>SUM(D51:D57)</f>
        <v>0</v>
      </c>
      <c r="E50" s="131">
        <f t="shared" ref="E50:Q50" si="22">SUM(E51:E57)</f>
        <v>0</v>
      </c>
      <c r="F50" s="131">
        <f t="shared" si="22"/>
        <v>0</v>
      </c>
      <c r="G50" s="131">
        <f t="shared" si="22"/>
        <v>0</v>
      </c>
      <c r="H50" s="131">
        <f t="shared" si="22"/>
        <v>0</v>
      </c>
      <c r="I50" s="131">
        <f t="shared" si="22"/>
        <v>0</v>
      </c>
      <c r="J50" s="131">
        <f t="shared" si="22"/>
        <v>0</v>
      </c>
      <c r="K50" s="131">
        <f t="shared" si="22"/>
        <v>0</v>
      </c>
      <c r="L50" s="131">
        <f t="shared" si="22"/>
        <v>0</v>
      </c>
      <c r="M50" s="131">
        <f t="shared" si="22"/>
        <v>0</v>
      </c>
      <c r="N50" s="131">
        <f t="shared" si="22"/>
        <v>0</v>
      </c>
      <c r="O50" s="131">
        <f t="shared" si="22"/>
        <v>0</v>
      </c>
      <c r="P50" s="131">
        <f t="shared" si="22"/>
        <v>0</v>
      </c>
      <c r="Q50" s="131">
        <f t="shared" si="22"/>
        <v>0</v>
      </c>
    </row>
    <row r="51" spans="1:17">
      <c r="A51" s="80" t="s">
        <v>11</v>
      </c>
      <c r="B51" s="81" t="s">
        <v>104</v>
      </c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</row>
    <row r="52" spans="1:17">
      <c r="A52" s="80" t="s">
        <v>13</v>
      </c>
      <c r="B52" s="81" t="s">
        <v>105</v>
      </c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</row>
    <row r="53" spans="1:17">
      <c r="A53" s="80" t="s">
        <v>15</v>
      </c>
      <c r="B53" s="81" t="s">
        <v>106</v>
      </c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</row>
    <row r="54" spans="1:17">
      <c r="A54" s="80" t="s">
        <v>16</v>
      </c>
      <c r="B54" s="81" t="s">
        <v>84</v>
      </c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</row>
    <row r="55" spans="1:17">
      <c r="A55" s="80" t="s">
        <v>18</v>
      </c>
      <c r="B55" s="81" t="s">
        <v>107</v>
      </c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</row>
    <row r="56" spans="1:17">
      <c r="A56" s="80" t="s">
        <v>19</v>
      </c>
      <c r="B56" s="81" t="s">
        <v>108</v>
      </c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</row>
    <row r="57" spans="1:17">
      <c r="A57" s="80" t="s">
        <v>47</v>
      </c>
      <c r="B57" s="81" t="s">
        <v>109</v>
      </c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</row>
    <row r="58" spans="1:17">
      <c r="A58" s="107" t="s">
        <v>31</v>
      </c>
      <c r="B58" s="108" t="s">
        <v>110</v>
      </c>
      <c r="C58" s="131">
        <f>SUM(C59:C65)</f>
        <v>0</v>
      </c>
      <c r="D58" s="131">
        <f t="shared" ref="D58:Q58" si="23">SUM(D59:D65)</f>
        <v>0</v>
      </c>
      <c r="E58" s="131">
        <f t="shared" si="23"/>
        <v>0</v>
      </c>
      <c r="F58" s="131">
        <f t="shared" si="23"/>
        <v>0</v>
      </c>
      <c r="G58" s="131">
        <f t="shared" si="23"/>
        <v>0</v>
      </c>
      <c r="H58" s="131">
        <f t="shared" si="23"/>
        <v>0</v>
      </c>
      <c r="I58" s="131">
        <f t="shared" si="23"/>
        <v>0</v>
      </c>
      <c r="J58" s="131">
        <f t="shared" si="23"/>
        <v>0</v>
      </c>
      <c r="K58" s="131">
        <f t="shared" si="23"/>
        <v>0</v>
      </c>
      <c r="L58" s="131">
        <f t="shared" si="23"/>
        <v>0</v>
      </c>
      <c r="M58" s="131">
        <f t="shared" si="23"/>
        <v>0</v>
      </c>
      <c r="N58" s="131">
        <f t="shared" si="23"/>
        <v>0</v>
      </c>
      <c r="O58" s="131">
        <f t="shared" si="23"/>
        <v>0</v>
      </c>
      <c r="P58" s="131">
        <f t="shared" si="23"/>
        <v>0</v>
      </c>
      <c r="Q58" s="131">
        <f t="shared" si="23"/>
        <v>0</v>
      </c>
    </row>
    <row r="59" spans="1:17">
      <c r="A59" s="80" t="s">
        <v>11</v>
      </c>
      <c r="B59" s="81" t="s">
        <v>68</v>
      </c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</row>
    <row r="60" spans="1:17">
      <c r="A60" s="80" t="s">
        <v>13</v>
      </c>
      <c r="B60" s="81" t="s">
        <v>116</v>
      </c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</row>
    <row r="61" spans="1:17">
      <c r="A61" s="80" t="s">
        <v>15</v>
      </c>
      <c r="B61" s="81" t="s">
        <v>111</v>
      </c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</row>
    <row r="62" spans="1:17">
      <c r="A62" s="80" t="s">
        <v>16</v>
      </c>
      <c r="B62" s="81" t="s">
        <v>112</v>
      </c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</row>
    <row r="63" spans="1:17">
      <c r="A63" s="80" t="s">
        <v>18</v>
      </c>
      <c r="B63" s="81" t="s">
        <v>113</v>
      </c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</row>
    <row r="64" spans="1:17">
      <c r="A64" s="80" t="s">
        <v>19</v>
      </c>
      <c r="B64" s="81" t="s">
        <v>121</v>
      </c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</row>
    <row r="65" spans="1:17">
      <c r="A65" s="80" t="s">
        <v>47</v>
      </c>
      <c r="B65" s="81" t="s">
        <v>114</v>
      </c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</row>
    <row r="66" spans="1:17">
      <c r="A66" s="107" t="s">
        <v>42</v>
      </c>
      <c r="B66" s="108" t="s">
        <v>115</v>
      </c>
      <c r="C66" s="131">
        <f>C50-C58</f>
        <v>0</v>
      </c>
      <c r="D66" s="131">
        <f t="shared" ref="D66:Q66" si="24">D50-D58</f>
        <v>0</v>
      </c>
      <c r="E66" s="131">
        <f t="shared" si="24"/>
        <v>0</v>
      </c>
      <c r="F66" s="131">
        <f t="shared" si="24"/>
        <v>0</v>
      </c>
      <c r="G66" s="131">
        <f t="shared" si="24"/>
        <v>0</v>
      </c>
      <c r="H66" s="131">
        <f t="shared" si="24"/>
        <v>0</v>
      </c>
      <c r="I66" s="131">
        <f t="shared" si="24"/>
        <v>0</v>
      </c>
      <c r="J66" s="131">
        <f t="shared" si="24"/>
        <v>0</v>
      </c>
      <c r="K66" s="131">
        <f t="shared" si="24"/>
        <v>0</v>
      </c>
      <c r="L66" s="131">
        <f t="shared" si="24"/>
        <v>0</v>
      </c>
      <c r="M66" s="131">
        <f t="shared" si="24"/>
        <v>0</v>
      </c>
      <c r="N66" s="131">
        <f t="shared" si="24"/>
        <v>0</v>
      </c>
      <c r="O66" s="131">
        <f t="shared" si="24"/>
        <v>0</v>
      </c>
      <c r="P66" s="131">
        <f t="shared" si="24"/>
        <v>0</v>
      </c>
      <c r="Q66" s="131">
        <f t="shared" si="24"/>
        <v>0</v>
      </c>
    </row>
    <row r="67" spans="1:17">
      <c r="A67" s="107" t="s">
        <v>44</v>
      </c>
      <c r="B67" s="108" t="s">
        <v>118</v>
      </c>
      <c r="C67" s="133">
        <f>+C49+C66</f>
        <v>0</v>
      </c>
      <c r="D67" s="133">
        <f>+D49+D66</f>
        <v>0</v>
      </c>
      <c r="E67" s="133">
        <f t="shared" ref="E67:Q67" si="25">+E49+E66</f>
        <v>0</v>
      </c>
      <c r="F67" s="133">
        <f t="shared" si="25"/>
        <v>0</v>
      </c>
      <c r="G67" s="133">
        <f t="shared" si="25"/>
        <v>0</v>
      </c>
      <c r="H67" s="133">
        <f t="shared" si="25"/>
        <v>0</v>
      </c>
      <c r="I67" s="133">
        <f t="shared" si="25"/>
        <v>0</v>
      </c>
      <c r="J67" s="133">
        <f t="shared" si="25"/>
        <v>0</v>
      </c>
      <c r="K67" s="133">
        <f t="shared" si="25"/>
        <v>0</v>
      </c>
      <c r="L67" s="133">
        <f t="shared" si="25"/>
        <v>0</v>
      </c>
      <c r="M67" s="133">
        <f t="shared" si="25"/>
        <v>0</v>
      </c>
      <c r="N67" s="133">
        <f t="shared" si="25"/>
        <v>0</v>
      </c>
      <c r="O67" s="133">
        <f t="shared" si="25"/>
        <v>0</v>
      </c>
      <c r="P67" s="133">
        <f t="shared" si="25"/>
        <v>0</v>
      </c>
      <c r="Q67" s="133">
        <f t="shared" si="25"/>
        <v>0</v>
      </c>
    </row>
    <row r="68" spans="1:17">
      <c r="A68" s="86"/>
      <c r="B68" s="134" t="s">
        <v>124</v>
      </c>
      <c r="C68" s="135" t="str">
        <f>IF(COUNTIF(C67:Q67,"&lt;0")+COUNTIF(C67:Q67,"=0")&gt;0,"Nie","Tak")</f>
        <v>Nie</v>
      </c>
    </row>
  </sheetData>
  <conditionalFormatting sqref="C22">
    <cfRule type="cellIs" dxfId="5" priority="7" operator="equal">
      <formula>"Tak"</formula>
    </cfRule>
    <cfRule type="cellIs" dxfId="4" priority="8" operator="equal">
      <formula>"Nie"</formula>
    </cfRule>
  </conditionalFormatting>
  <conditionalFormatting sqref="C45">
    <cfRule type="cellIs" dxfId="3" priority="3" operator="equal">
      <formula>"Tak"</formula>
    </cfRule>
    <cfRule type="cellIs" dxfId="2" priority="4" operator="equal">
      <formula>"Nie"</formula>
    </cfRule>
  </conditionalFormatting>
  <conditionalFormatting sqref="C68">
    <cfRule type="cellIs" dxfId="1" priority="1" operator="equal">
      <formula>"Tak"</formula>
    </cfRule>
    <cfRule type="cellIs" dxfId="0" priority="2" operator="equal">
      <formula>"Nie"</formula>
    </cfRule>
  </conditionalFormatting>
  <pageMargins left="0.7" right="0.7" top="0.75" bottom="0.75" header="0.3" footer="0.3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Dane wejściowe</vt:lpstr>
      <vt:lpstr>Obliczenia</vt:lpstr>
      <vt:lpstr>Trwałość finansowa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Marciniak Maciej</dc:creator>
  <cp:lastModifiedBy>Agnieszka Pazdur</cp:lastModifiedBy>
  <dcterms:created xsi:type="dcterms:W3CDTF">2023-03-30T09:56:16Z</dcterms:created>
  <dcterms:modified xsi:type="dcterms:W3CDTF">2026-04-15T10:00:50Z</dcterms:modified>
</cp:coreProperties>
</file>